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3"/>
  <workbookPr/>
  <xr:revisionPtr revIDLastSave="0" documentId="8_{FA817E55-CAA2-4FAE-8F70-2C06FDD435B1}" xr6:coauthVersionLast="47" xr6:coauthVersionMax="47" xr10:uidLastSave="{00000000-0000-0000-0000-000000000000}"/>
  <bookViews>
    <workbookView xWindow="240" yWindow="105" windowWidth="14805" windowHeight="8010" firstSheet="4" activeTab="4" xr2:uid="{00000000-000D-0000-FFFF-FFFF00000000}"/>
  </bookViews>
  <sheets>
    <sheet name="startup" sheetId="1" r:id="rId1"/>
    <sheet name="Income statement yr1" sheetId="9" r:id="rId2"/>
    <sheet name="Income yr2" sheetId="4" r:id="rId3"/>
    <sheet name="income statement yr3" sheetId="5" r:id="rId4"/>
    <sheet name="cashflow yr1" sheetId="7" r:id="rId5"/>
    <sheet name="Cash flow yr2" sheetId="10" r:id="rId6"/>
    <sheet name="cashflow yr3" sheetId="8" r:id="rId7"/>
    <sheet name="Balance Sheet Yr 1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9" l="1"/>
  <c r="C21" i="9"/>
  <c r="D9" i="12"/>
  <c r="D19" i="12" s="1"/>
  <c r="D26" i="12"/>
  <c r="D17" i="12"/>
  <c r="B14" i="1"/>
  <c r="N11" i="10"/>
  <c r="N12" i="10"/>
  <c r="N13" i="10"/>
  <c r="N14" i="10"/>
  <c r="N15" i="10"/>
  <c r="N16" i="10"/>
  <c r="M15" i="8"/>
  <c r="L15" i="8"/>
  <c r="K15" i="8"/>
  <c r="N14" i="8"/>
  <c r="N13" i="8"/>
  <c r="N12" i="8"/>
  <c r="N11" i="8"/>
  <c r="N10" i="8"/>
  <c r="N9" i="8"/>
  <c r="M7" i="8"/>
  <c r="M16" i="8" s="1"/>
  <c r="L5" i="8"/>
  <c r="L7" i="8" s="1"/>
  <c r="L16" i="8" s="1"/>
  <c r="K5" i="8"/>
  <c r="N4" i="8"/>
  <c r="L17" i="10"/>
  <c r="J17" i="10"/>
  <c r="H17" i="10"/>
  <c r="F17" i="10"/>
  <c r="D17" i="10"/>
  <c r="B17" i="10"/>
  <c r="N10" i="10"/>
  <c r="N5" i="10"/>
  <c r="N6" i="10"/>
  <c r="N7" i="10"/>
  <c r="N4" i="10"/>
  <c r="L6" i="7"/>
  <c r="L7" i="7"/>
  <c r="L8" i="7"/>
  <c r="L16" i="7"/>
  <c r="L18" i="7"/>
  <c r="M16" i="10"/>
  <c r="M17" i="10" s="1"/>
  <c r="L16" i="10"/>
  <c r="K16" i="10"/>
  <c r="K17" i="10" s="1"/>
  <c r="L6" i="10"/>
  <c r="K6" i="10"/>
  <c r="L5" i="10"/>
  <c r="K5" i="10"/>
  <c r="M7" i="10"/>
  <c r="L7" i="10"/>
  <c r="K7" i="10"/>
  <c r="K7" i="4"/>
  <c r="M8" i="7"/>
  <c r="K6" i="7"/>
  <c r="K7" i="7"/>
  <c r="K8" i="7"/>
  <c r="J8" i="7"/>
  <c r="I8" i="7"/>
  <c r="H8" i="7"/>
  <c r="G8" i="7"/>
  <c r="F8" i="7"/>
  <c r="N11" i="7"/>
  <c r="N12" i="7"/>
  <c r="N13" i="7"/>
  <c r="N14" i="7"/>
  <c r="N10" i="7"/>
  <c r="M16" i="7"/>
  <c r="K16" i="7"/>
  <c r="N15" i="7" s="1"/>
  <c r="N5" i="7"/>
  <c r="J16" i="10"/>
  <c r="I16" i="10"/>
  <c r="I17" i="10" s="1"/>
  <c r="H16" i="10"/>
  <c r="G16" i="10"/>
  <c r="G17" i="10" s="1"/>
  <c r="F16" i="10"/>
  <c r="E16" i="10"/>
  <c r="E17" i="10" s="1"/>
  <c r="D16" i="10"/>
  <c r="C16" i="10"/>
  <c r="B16" i="10"/>
  <c r="J5" i="10"/>
  <c r="J7" i="10"/>
  <c r="I7" i="10"/>
  <c r="H7" i="10"/>
  <c r="G7" i="10"/>
  <c r="F7" i="10"/>
  <c r="E7" i="10"/>
  <c r="D7" i="10"/>
  <c r="C7" i="10"/>
  <c r="B7" i="10"/>
  <c r="J15" i="8"/>
  <c r="I15" i="8"/>
  <c r="H15" i="8"/>
  <c r="G15" i="8"/>
  <c r="F15" i="8"/>
  <c r="E15" i="8"/>
  <c r="D15" i="8"/>
  <c r="C15" i="8"/>
  <c r="B15" i="8"/>
  <c r="J6" i="8"/>
  <c r="N6" i="8" s="1"/>
  <c r="J7" i="8"/>
  <c r="J16" i="8" s="1"/>
  <c r="I7" i="8"/>
  <c r="I16" i="8" s="1"/>
  <c r="H7" i="8"/>
  <c r="H16" i="8" s="1"/>
  <c r="G7" i="8"/>
  <c r="G16" i="8" s="1"/>
  <c r="F7" i="8"/>
  <c r="F16" i="8" s="1"/>
  <c r="E7" i="8"/>
  <c r="E16" i="8" s="1"/>
  <c r="D7" i="8"/>
  <c r="D16" i="8" s="1"/>
  <c r="C7" i="8"/>
  <c r="C16" i="8" s="1"/>
  <c r="B7" i="8"/>
  <c r="B16" i="8" s="1"/>
  <c r="J16" i="7"/>
  <c r="I16" i="7"/>
  <c r="H16" i="7"/>
  <c r="G16" i="7"/>
  <c r="F16" i="7"/>
  <c r="E17" i="7"/>
  <c r="D17" i="7"/>
  <c r="C17" i="7"/>
  <c r="B17" i="7"/>
  <c r="B7" i="7"/>
  <c r="D6" i="7"/>
  <c r="E8" i="7"/>
  <c r="E19" i="7" s="1"/>
  <c r="D8" i="7"/>
  <c r="D19" i="7" s="1"/>
  <c r="C8" i="7"/>
  <c r="C19" i="7" s="1"/>
  <c r="B8" i="7"/>
  <c r="N6" i="9"/>
  <c r="N7" i="9"/>
  <c r="N8" i="9"/>
  <c r="N11" i="9"/>
  <c r="N12" i="9"/>
  <c r="N13" i="9"/>
  <c r="N14" i="9"/>
  <c r="N15" i="9"/>
  <c r="N16" i="9"/>
  <c r="N17" i="9"/>
  <c r="N19" i="9"/>
  <c r="N20" i="9"/>
  <c r="N21" i="9"/>
  <c r="N5" i="9"/>
  <c r="N6" i="4"/>
  <c r="N7" i="4"/>
  <c r="N11" i="4"/>
  <c r="N12" i="4"/>
  <c r="N13" i="4"/>
  <c r="N14" i="4"/>
  <c r="N15" i="4"/>
  <c r="N16" i="4"/>
  <c r="N17" i="4"/>
  <c r="N18" i="4"/>
  <c r="N5" i="4"/>
  <c r="N10" i="5"/>
  <c r="N11" i="5"/>
  <c r="N12" i="5"/>
  <c r="N13" i="5"/>
  <c r="N14" i="5"/>
  <c r="N15" i="5"/>
  <c r="N5" i="5"/>
  <c r="N6" i="5"/>
  <c r="N7" i="5"/>
  <c r="N4" i="5"/>
  <c r="M21" i="9"/>
  <c r="J21" i="9"/>
  <c r="I21" i="9"/>
  <c r="H21" i="9"/>
  <c r="G21" i="9"/>
  <c r="F21" i="9"/>
  <c r="E21" i="9"/>
  <c r="F20" i="9"/>
  <c r="G20" i="9"/>
  <c r="H20" i="9"/>
  <c r="I20" i="9"/>
  <c r="J20" i="9"/>
  <c r="M20" i="9"/>
  <c r="E20" i="9"/>
  <c r="E5" i="9"/>
  <c r="B5" i="9"/>
  <c r="X20" i="4"/>
  <c r="M16" i="5"/>
  <c r="L16" i="5"/>
  <c r="K16" i="5"/>
  <c r="J16" i="5"/>
  <c r="I16" i="5"/>
  <c r="H16" i="5"/>
  <c r="G16" i="5"/>
  <c r="F16" i="5"/>
  <c r="E16" i="5"/>
  <c r="D16" i="5"/>
  <c r="C16" i="5"/>
  <c r="B16" i="5"/>
  <c r="N16" i="5" s="1"/>
  <c r="M6" i="5"/>
  <c r="L6" i="5"/>
  <c r="K6" i="5"/>
  <c r="J6" i="5"/>
  <c r="I6" i="5"/>
  <c r="H6" i="5"/>
  <c r="G6" i="5"/>
  <c r="F6" i="5"/>
  <c r="E6" i="5"/>
  <c r="D6" i="5"/>
  <c r="C6" i="5"/>
  <c r="B6" i="5"/>
  <c r="M5" i="5"/>
  <c r="L5" i="5"/>
  <c r="K5" i="5"/>
  <c r="J5" i="5"/>
  <c r="I5" i="5"/>
  <c r="H5" i="5"/>
  <c r="G5" i="5"/>
  <c r="F5" i="5"/>
  <c r="E5" i="5"/>
  <c r="D5" i="5"/>
  <c r="C5" i="5"/>
  <c r="B5" i="5"/>
  <c r="M4" i="5"/>
  <c r="M7" i="5" s="1"/>
  <c r="M18" i="5" s="1"/>
  <c r="L4" i="5"/>
  <c r="L7" i="5" s="1"/>
  <c r="L18" i="5" s="1"/>
  <c r="K4" i="5"/>
  <c r="K7" i="5" s="1"/>
  <c r="K18" i="5" s="1"/>
  <c r="J4" i="5"/>
  <c r="J7" i="5" s="1"/>
  <c r="J18" i="5" s="1"/>
  <c r="I4" i="5"/>
  <c r="I7" i="5" s="1"/>
  <c r="I18" i="5" s="1"/>
  <c r="H4" i="5"/>
  <c r="H7" i="5" s="1"/>
  <c r="H18" i="5" s="1"/>
  <c r="G4" i="5"/>
  <c r="G7" i="5" s="1"/>
  <c r="G18" i="5" s="1"/>
  <c r="F4" i="5"/>
  <c r="F7" i="5" s="1"/>
  <c r="F18" i="5" s="1"/>
  <c r="E4" i="5"/>
  <c r="E7" i="5" s="1"/>
  <c r="E18" i="5" s="1"/>
  <c r="D4" i="5"/>
  <c r="D7" i="5" s="1"/>
  <c r="D18" i="5" s="1"/>
  <c r="C4" i="5"/>
  <c r="C7" i="5" s="1"/>
  <c r="C18" i="5" s="1"/>
  <c r="B4" i="5"/>
  <c r="B7" i="5" s="1"/>
  <c r="B18" i="5" s="1"/>
  <c r="H17" i="4"/>
  <c r="B17" i="4"/>
  <c r="B19" i="4" s="1"/>
  <c r="B20" i="4" s="1"/>
  <c r="B21" i="4" s="1"/>
  <c r="B5" i="4"/>
  <c r="C5" i="4"/>
  <c r="D5" i="4"/>
  <c r="E5" i="4"/>
  <c r="F5" i="4"/>
  <c r="G5" i="4"/>
  <c r="H5" i="4"/>
  <c r="I5" i="4"/>
  <c r="J5" i="4"/>
  <c r="K5" i="4"/>
  <c r="L5" i="4"/>
  <c r="M5" i="4"/>
  <c r="B6" i="4"/>
  <c r="C6" i="4"/>
  <c r="D6" i="4"/>
  <c r="E6" i="4"/>
  <c r="F6" i="4"/>
  <c r="G6" i="4"/>
  <c r="H6" i="4"/>
  <c r="I6" i="4"/>
  <c r="J6" i="4"/>
  <c r="K6" i="4"/>
  <c r="L6" i="4"/>
  <c r="M6" i="4"/>
  <c r="B7" i="4"/>
  <c r="C7" i="4"/>
  <c r="D7" i="4"/>
  <c r="E7" i="4"/>
  <c r="F7" i="4"/>
  <c r="G7" i="4"/>
  <c r="H7" i="4"/>
  <c r="I7" i="4"/>
  <c r="J7" i="4"/>
  <c r="L7" i="4"/>
  <c r="M7" i="4"/>
  <c r="C17" i="4"/>
  <c r="D17" i="4"/>
  <c r="E17" i="4"/>
  <c r="F17" i="4"/>
  <c r="G17" i="4"/>
  <c r="I17" i="4"/>
  <c r="J17" i="4"/>
  <c r="K17" i="4"/>
  <c r="L17" i="4"/>
  <c r="M17" i="4"/>
  <c r="B17" i="9"/>
  <c r="D6" i="9"/>
  <c r="K7" i="9"/>
  <c r="L7" i="9"/>
  <c r="M7" i="9"/>
  <c r="J7" i="9"/>
  <c r="I7" i="9"/>
  <c r="H7" i="9"/>
  <c r="G7" i="9"/>
  <c r="F7" i="9"/>
  <c r="E7" i="9"/>
  <c r="D7" i="9"/>
  <c r="C7" i="9"/>
  <c r="B7" i="9"/>
  <c r="M6" i="9"/>
  <c r="L6" i="9"/>
  <c r="K6" i="9"/>
  <c r="J6" i="9"/>
  <c r="H6" i="9"/>
  <c r="I6" i="9"/>
  <c r="G6" i="9"/>
  <c r="F6" i="9"/>
  <c r="E6" i="9"/>
  <c r="C6" i="9"/>
  <c r="B6" i="9"/>
  <c r="M5" i="9"/>
  <c r="M8" i="9" s="1"/>
  <c r="L5" i="9"/>
  <c r="L8" i="9" s="1"/>
  <c r="K5" i="9"/>
  <c r="K8" i="9" s="1"/>
  <c r="J5" i="9"/>
  <c r="J8" i="9" s="1"/>
  <c r="I5" i="9"/>
  <c r="I8" i="9" s="1"/>
  <c r="H5" i="9"/>
  <c r="H8" i="9" s="1"/>
  <c r="G5" i="9"/>
  <c r="G8" i="9" s="1"/>
  <c r="F5" i="9"/>
  <c r="F8" i="9" s="1"/>
  <c r="E8" i="9"/>
  <c r="D5" i="9"/>
  <c r="D8" i="9" s="1"/>
  <c r="C5" i="9"/>
  <c r="C8" i="9" s="1"/>
  <c r="M17" i="9"/>
  <c r="L17" i="9"/>
  <c r="K17" i="9"/>
  <c r="J17" i="9"/>
  <c r="I17" i="9"/>
  <c r="H17" i="9"/>
  <c r="G17" i="9"/>
  <c r="F17" i="9"/>
  <c r="E17" i="9"/>
  <c r="D17" i="9"/>
  <c r="C17" i="9"/>
  <c r="N15" i="8" l="1"/>
  <c r="C17" i="10"/>
  <c r="N17" i="10"/>
  <c r="K7" i="8"/>
  <c r="K16" i="8" s="1"/>
  <c r="N5" i="8"/>
  <c r="B19" i="7"/>
  <c r="N8" i="7"/>
  <c r="F18" i="7"/>
  <c r="G18" i="7"/>
  <c r="H18" i="7"/>
  <c r="I18" i="7"/>
  <c r="J18" i="7"/>
  <c r="K18" i="7"/>
  <c r="M18" i="7"/>
  <c r="N7" i="7"/>
  <c r="N16" i="7"/>
  <c r="N6" i="7"/>
  <c r="C19" i="5"/>
  <c r="C20" i="5" s="1"/>
  <c r="D19" i="5"/>
  <c r="D20" i="5" s="1"/>
  <c r="E19" i="5"/>
  <c r="E20" i="5" s="1"/>
  <c r="F19" i="5"/>
  <c r="F20" i="5" s="1"/>
  <c r="G19" i="5"/>
  <c r="G20" i="5" s="1"/>
  <c r="H19" i="5"/>
  <c r="H20" i="5" s="1"/>
  <c r="I19" i="5"/>
  <c r="I20" i="5" s="1"/>
  <c r="J19" i="5"/>
  <c r="J20" i="5" s="1"/>
  <c r="K19" i="5"/>
  <c r="K20" i="5" s="1"/>
  <c r="L19" i="5"/>
  <c r="L20" i="5" s="1"/>
  <c r="M19" i="5"/>
  <c r="M20" i="5" s="1"/>
  <c r="B19" i="5"/>
  <c r="N19" i="5" s="1"/>
  <c r="N18" i="5"/>
  <c r="B20" i="5"/>
  <c r="N20" i="5" s="1"/>
  <c r="M8" i="4"/>
  <c r="M19" i="4" s="1"/>
  <c r="L8" i="4"/>
  <c r="L19" i="4" s="1"/>
  <c r="K8" i="4"/>
  <c r="J8" i="4"/>
  <c r="J19" i="4" s="1"/>
  <c r="I8" i="4"/>
  <c r="I19" i="4" s="1"/>
  <c r="H8" i="4"/>
  <c r="H19" i="4" s="1"/>
  <c r="G8" i="4"/>
  <c r="G19" i="4" s="1"/>
  <c r="F8" i="4"/>
  <c r="F19" i="4" s="1"/>
  <c r="E8" i="4"/>
  <c r="E19" i="4" s="1"/>
  <c r="D8" i="4"/>
  <c r="D19" i="4" s="1"/>
  <c r="C8" i="4"/>
  <c r="C19" i="4" s="1"/>
  <c r="B8" i="4"/>
  <c r="C19" i="9"/>
  <c r="D19" i="9"/>
  <c r="E19" i="9"/>
  <c r="G19" i="9"/>
  <c r="F19" i="9"/>
  <c r="H19" i="9"/>
  <c r="I19" i="9"/>
  <c r="J19" i="9"/>
  <c r="K19" i="9"/>
  <c r="L19" i="9"/>
  <c r="M19" i="9"/>
  <c r="B8" i="9"/>
  <c r="B19" i="9" s="1"/>
  <c r="N7" i="8" l="1"/>
  <c r="N16" i="8" s="1"/>
  <c r="K19" i="4"/>
  <c r="N19" i="4" s="1"/>
  <c r="N8" i="4"/>
  <c r="N18" i="7"/>
  <c r="I20" i="4"/>
  <c r="I21" i="4" s="1"/>
  <c r="J20" i="4"/>
  <c r="J21" i="4" s="1"/>
  <c r="K20" i="4"/>
  <c r="L20" i="4"/>
  <c r="L21" i="4" s="1"/>
  <c r="M20" i="4"/>
  <c r="M21" i="4" s="1"/>
  <c r="C20" i="4"/>
  <c r="C21" i="4" s="1"/>
  <c r="D20" i="4"/>
  <c r="D21" i="4" s="1"/>
  <c r="E20" i="4"/>
  <c r="E21" i="4" s="1"/>
  <c r="F20" i="4"/>
  <c r="F21" i="4" s="1"/>
  <c r="G20" i="4"/>
  <c r="G21" i="4" s="1"/>
  <c r="H20" i="4"/>
  <c r="H21" i="4" s="1"/>
  <c r="K21" i="4" l="1"/>
  <c r="N21" i="4" s="1"/>
  <c r="N20" i="4"/>
</calcChain>
</file>

<file path=xl/sharedStrings.xml><?xml version="1.0" encoding="utf-8"?>
<sst xmlns="http://schemas.openxmlformats.org/spreadsheetml/2006/main" count="371" uniqueCount="133">
  <si>
    <t xml:space="preserve">Startup </t>
  </si>
  <si>
    <t>Cost</t>
  </si>
  <si>
    <t>Rent</t>
  </si>
  <si>
    <t>Repairs</t>
  </si>
  <si>
    <t>Paintings</t>
  </si>
  <si>
    <t>Decorations</t>
  </si>
  <si>
    <t>Furnitures</t>
  </si>
  <si>
    <t>Playground Equipment</t>
  </si>
  <si>
    <t>Toys/books/stationaries</t>
  </si>
  <si>
    <t>Licensing and</t>
  </si>
  <si>
    <t>computer and printer</t>
  </si>
  <si>
    <t>Cashflow needs</t>
  </si>
  <si>
    <t>Misceneous</t>
  </si>
  <si>
    <t>Income Statement Year 1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</si>
  <si>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</si>
  <si>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</si>
  <si>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</si>
  <si>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</si>
  <si>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</si>
  <si>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</si>
  <si>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</si>
  <si>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</si>
  <si>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</si>
  <si>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</si>
  <si>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</si>
  <si>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</si>
  <si>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Total</t>
  </si>
  <si>
    <t>Revenue</t>
  </si>
  <si>
    <t>Daycare</t>
  </si>
  <si>
    <t>Month</t>
  </si>
  <si>
    <t>Number of Children</t>
  </si>
  <si>
    <t>Price</t>
  </si>
  <si>
    <t>afterschool</t>
  </si>
  <si>
    <t>Oct</t>
  </si>
  <si>
    <t>Tutoring</t>
  </si>
  <si>
    <t>Nov</t>
  </si>
  <si>
    <t>Gross Revenue</t>
  </si>
  <si>
    <t>Dec</t>
  </si>
  <si>
    <t>Jan</t>
  </si>
  <si>
    <t>Expenses</t>
  </si>
  <si>
    <t>Feb</t>
  </si>
  <si>
    <t>Wages</t>
  </si>
  <si>
    <t>Mar</t>
  </si>
  <si>
    <t>rent</t>
  </si>
  <si>
    <t>telephone</t>
  </si>
  <si>
    <t>Utilities</t>
  </si>
  <si>
    <t>supplies</t>
  </si>
  <si>
    <t>Interest rate</t>
  </si>
  <si>
    <t>august</t>
  </si>
  <si>
    <t>Total Expenses</t>
  </si>
  <si>
    <t>Sept</t>
  </si>
  <si>
    <t>Afterschool</t>
  </si>
  <si>
    <t>Net profit before tax</t>
  </si>
  <si>
    <t>20% tax</t>
  </si>
  <si>
    <t>Net proft</t>
  </si>
  <si>
    <t>april</t>
  </si>
  <si>
    <t>Sep</t>
  </si>
  <si>
    <t>oct</t>
  </si>
  <si>
    <t>Income Statement Year 2</t>
  </si>
  <si>
    <t>Note:</t>
  </si>
  <si>
    <t>Year 2, we gain popularity and increase our prices by 12.5%</t>
  </si>
  <si>
    <t>Number of children</t>
  </si>
  <si>
    <t>Price per child</t>
  </si>
  <si>
    <t xml:space="preserve">Net Profit </t>
  </si>
  <si>
    <t>nv</t>
  </si>
  <si>
    <t>dec</t>
  </si>
  <si>
    <t>jan</t>
  </si>
  <si>
    <t>feb</t>
  </si>
  <si>
    <t>arch</t>
  </si>
  <si>
    <t>may</t>
  </si>
  <si>
    <t>june</t>
  </si>
  <si>
    <t>july</t>
  </si>
  <si>
    <t>sep</t>
  </si>
  <si>
    <t>nov</t>
  </si>
  <si>
    <t>mar</t>
  </si>
  <si>
    <t>20% Tax</t>
  </si>
  <si>
    <t xml:space="preserve">Net profit </t>
  </si>
  <si>
    <t>Year 3, We experience growth in daycare children which made daycare center to cover up for July to August when student were out of school for summer holoday</t>
  </si>
  <si>
    <t>More children means more staff, so our wages increased.</t>
  </si>
  <si>
    <t>Profit margin increase by 60%</t>
  </si>
  <si>
    <t>Number of student</t>
  </si>
  <si>
    <t>Cash flow Yr 1</t>
  </si>
  <si>
    <t>Column1</t>
  </si>
  <si>
    <t>Column2</t>
  </si>
  <si>
    <t>Column3</t>
  </si>
  <si>
    <t>Column4</t>
  </si>
  <si>
    <t>Cash In</t>
  </si>
  <si>
    <t>Daycare revenue</t>
  </si>
  <si>
    <t>afterschool revenue</t>
  </si>
  <si>
    <t>Tutoring revenue</t>
  </si>
  <si>
    <t>Total Cash In</t>
  </si>
  <si>
    <t>Cash out</t>
  </si>
  <si>
    <t>Cash Out Total</t>
  </si>
  <si>
    <t>Net Cash</t>
  </si>
  <si>
    <t>Cash flow Yr 2</t>
  </si>
  <si>
    <t>Cash flow year 3</t>
  </si>
  <si>
    <t>Afterschool revenue</t>
  </si>
  <si>
    <t>Cash in Total</t>
  </si>
  <si>
    <t>Cash out Total</t>
  </si>
  <si>
    <t>Balance Sheet</t>
  </si>
  <si>
    <t>Category 1</t>
  </si>
  <si>
    <t>Category 2</t>
  </si>
  <si>
    <t>Category 3</t>
  </si>
  <si>
    <t>Year 1</t>
  </si>
  <si>
    <t>Assets</t>
  </si>
  <si>
    <t>Current Assets</t>
  </si>
  <si>
    <t>Cash at hand</t>
  </si>
  <si>
    <t>Bank Account</t>
  </si>
  <si>
    <t>Pre paid rent</t>
  </si>
  <si>
    <t>Supplies</t>
  </si>
  <si>
    <t>Total Current Assets</t>
  </si>
  <si>
    <t>Fixed Assets</t>
  </si>
  <si>
    <t xml:space="preserve"> Playground Equipment</t>
  </si>
  <si>
    <t>Computer and printer</t>
  </si>
  <si>
    <t>Renovation</t>
  </si>
  <si>
    <t>Toys Education Material</t>
  </si>
  <si>
    <t>Funiture and Selves</t>
  </si>
  <si>
    <t>Total Fixed Assets</t>
  </si>
  <si>
    <t>Total Assets</t>
  </si>
  <si>
    <t xml:space="preserve">Liabilities </t>
  </si>
  <si>
    <t>Current Liabilities</t>
  </si>
  <si>
    <t>Income Tax Payable</t>
  </si>
  <si>
    <t>Long term Liability</t>
  </si>
  <si>
    <t>Business startup loan</t>
  </si>
  <si>
    <t>Total Liability</t>
  </si>
  <si>
    <t>Equity</t>
  </si>
  <si>
    <t>Total Equity</t>
  </si>
  <si>
    <t>Owners Capital</t>
  </si>
  <si>
    <t>All capital came from loan</t>
  </si>
  <si>
    <t>Retained Earnings</t>
  </si>
  <si>
    <t>First year, break-even</t>
  </si>
  <si>
    <t>Total Liability &amp; Equity</t>
  </si>
  <si>
    <t>The start up capital was $15,000.00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</si>
</sst>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_([$$-409]* #,##0.00_);_([$$-409]* \(#,##0.00\);_([$$-409]* &quot;-&quot;??_);_(@_)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rgb="FF000000"/>
      <name val="Times New Roman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5B9B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</fills>
  <borders count="7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0" fillId="2" borderId="1" xfId="0" applyFill="1" applyBorder="1"/>
    <xf numFmtId="0" fontId="0" fillId="0" borderId="1" xfId="0" applyBorder="1"/>
    <xf numFmtId="0" fontId="1" fillId="0" borderId="1" xfId="0" applyFont="1" applyBorder="1"/>
    <xf numFmtId="165" fontId="0" fillId="2" borderId="1" xfId="0" applyNumberFormat="1" applyFill="1" applyBorder="1"/>
    <xf numFmtId="165" fontId="0" fillId="0" borderId="1" xfId="0" applyNumberFormat="1" applyBorder="1"/>
    <xf numFmtId="0" fontId="1" fillId="2" borderId="1" xfId="0" applyFont="1" applyFill="1" applyBorder="1"/>
    <xf numFmtId="165" fontId="1" fillId="2" borderId="1" xfId="0" applyNumberFormat="1" applyFont="1" applyFill="1" applyBorder="1"/>
    <xf numFmtId="165" fontId="1" fillId="0" borderId="1" xfId="0" applyNumberFormat="1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4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6" fillId="3" borderId="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6" fontId="6" fillId="4" borderId="2" xfId="0" applyNumberFormat="1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6" fontId="7" fillId="5" borderId="2" xfId="0" applyNumberFormat="1" applyFont="1" applyFill="1" applyBorder="1" applyAlignment="1">
      <alignment wrapText="1"/>
    </xf>
    <xf numFmtId="6" fontId="6" fillId="5" borderId="2" xfId="0" applyNumberFormat="1" applyFont="1" applyFill="1" applyBorder="1" applyAlignment="1">
      <alignment wrapText="1"/>
    </xf>
    <xf numFmtId="6" fontId="7" fillId="4" borderId="2" xfId="0" applyNumberFormat="1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164" fontId="0" fillId="2" borderId="0" xfId="0" applyNumberFormat="1" applyFill="1"/>
    <xf numFmtId="0" fontId="0" fillId="2" borderId="6" xfId="0" applyFill="1" applyBorder="1"/>
    <xf numFmtId="8" fontId="0" fillId="0" borderId="0" xfId="0" applyNumberForma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1">
    <cellStyle name="Normal" xfId="0" builtinId="0"/>
  </cellStyles>
  <dxfs count="11">
    <dxf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/>
        </left>
        <right style="thin">
          <color theme="8"/>
        </right>
        <top/>
        <bottom style="thin">
          <color theme="8"/>
        </bottom>
      </border>
    </dxf>
    <dxf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/>
        </left>
        <right style="thin">
          <color theme="8"/>
        </right>
        <top/>
        <bottom style="thin">
          <color theme="8"/>
        </bottom>
      </border>
    </dxf>
    <dxf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/>
        </left>
        <right style="thin">
          <color theme="8"/>
        </right>
        <top/>
        <bottom style="thin">
          <color theme="8"/>
        </bottom>
      </border>
    </dxf>
    <dxf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/>
        </left>
        <right style="thin">
          <color theme="8"/>
        </right>
        <top/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/>
        </left>
        <right style="thin">
          <color theme="8"/>
        </right>
        <top/>
        <bottom style="thin">
          <color theme="8"/>
        </bottom>
      </border>
    </dxf>
    <dxf>
      <border outline="0">
        <bottom style="thin">
          <color theme="8"/>
        </bottom>
      </border>
    </dxf>
    <dxf>
      <border outline="0">
        <top style="thin">
          <color theme="8"/>
        </top>
      </border>
    </dxf>
    <dxf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6E27C1-45D9-4A12-A682-A0D6153A4FB7}" name="Table4" displayName="Table4" ref="A1:B17" totalsRowShown="0">
  <autoFilter ref="A1:B17" xr:uid="{576E27C1-45D9-4A12-A682-A0D6153A4FB7}"/>
  <tableColumns count="2">
    <tableColumn id="1" xr3:uid="{53A4B28A-2A95-4D54-9890-6C6D39110060}" name="Startup "/>
    <tableColumn id="2" xr3:uid="{2FA50F3C-B4E6-4209-AEAE-C2100F4C8C76}" name="Cost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B8BD5A-F00A-4F11-AEA2-97F3249B9BE4}" name="Table3" displayName="Table3" ref="A2:N35" headerRowCount="0" totalsRowShown="0">
  <tableColumns count="14">
    <tableColumn id="1" xr3:uid="{826DFC46-5BF2-4FE5-8F91-43D5CD87BB38}" name="Column1" headerRowDxfId="10"/>
    <tableColumn id="2" xr3:uid="{1A922AAA-1672-4F9E-9965-4CF5B136BA63}" name="Column2"/>
    <tableColumn id="3" xr3:uid="{FE1E220F-2B22-488E-8B02-A54A72A53715}" name="Column3"/>
    <tableColumn id="4" xr3:uid="{3458A20E-E32D-4FEE-BD5A-6767750DA0D1}" name="Column4"/>
    <tableColumn id="5" xr3:uid="{36DD791B-5913-4935-BB66-2DB34913A419}" name="Column5"/>
    <tableColumn id="6" xr3:uid="{00D1ACE1-73F3-4C71-807D-2100DB97C87F}" name="Column6"/>
    <tableColumn id="7" xr3:uid="{6041BC29-CDA1-49BC-B1B8-B0B35C86381D}" name="Column7"/>
    <tableColumn id="8" xr3:uid="{4ADFC2F6-F136-4731-86F3-B3CD0850A8E2}" name="Column8"/>
    <tableColumn id="9" xr3:uid="{5462E006-3B43-4440-989E-A779E6A83F63}" name="Column9"/>
    <tableColumn id="10" xr3:uid="{AA451E67-7CAE-4911-BB90-6A4A8EA04AAF}" name="Column10"/>
    <tableColumn id="11" xr3:uid="{8090DB1F-B1D6-4DD6-B70C-9039C8A94689}" name="Column11"/>
    <tableColumn id="12" xr3:uid="{FB7B8CB9-0B59-40CC-8E8D-F313CD19BE29}" name="Column12"/>
    <tableColumn id="13" xr3:uid="{CDAC7107-6126-46F9-A37B-02B4333153BA}" name="Column13"/>
    <tableColumn id="14" xr3:uid="{8E664B03-BE66-486F-86CB-86D4829D0E78}" name="Column14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A54648-0EB5-4286-AF4B-CE427AEF349C}" name="Table2" displayName="Table2" ref="A2:O30" headerRowCount="0" totalsRowShown="0">
  <tableColumns count="15">
    <tableColumn id="1" xr3:uid="{0F6C6122-FB34-40F8-8D0A-BD7084830ED2}" name="Column1" headerRowDxfId="9"/>
    <tableColumn id="2" xr3:uid="{93334B25-EBE1-439D-BE8C-FC5A1A7EB99C}" name="Column2"/>
    <tableColumn id="3" xr3:uid="{AEE3BFAC-5C67-45F8-9E5A-8088735D030E}" name="Column3"/>
    <tableColumn id="4" xr3:uid="{67BFA03D-7E7B-4EAC-A577-0656283A203C}" name="Column4"/>
    <tableColumn id="5" xr3:uid="{DB6661EB-E311-489C-B5B3-53A8691C1EC1}" name="Column5"/>
    <tableColumn id="6" xr3:uid="{F47D1979-EEBA-4D84-83C3-3F83957BFC64}" name="Column6"/>
    <tableColumn id="7" xr3:uid="{880BDE6C-434E-4C58-855A-A7173DAB8C30}" name="Column7"/>
    <tableColumn id="8" xr3:uid="{DD2B8BEB-FAEA-4F97-B2E8-2D8ADDDCEDF4}" name="Column8"/>
    <tableColumn id="9" xr3:uid="{F2884260-7CC2-412C-B204-B376101816CA}" name="Column9"/>
    <tableColumn id="10" xr3:uid="{93026480-3A6A-44FF-8883-E446AA1E7527}" name="Column10"/>
    <tableColumn id="11" xr3:uid="{8F879AB6-5627-41B4-BD62-7C9D6F3520D5}" name="Column11"/>
    <tableColumn id="12" xr3:uid="{F2A2D3FF-B8CE-49D3-9B6D-BD79D62E7BB8}" name="Column12"/>
    <tableColumn id="13" xr3:uid="{9A820390-699A-42E1-A2EB-A7ED521CAC66}" name="Column13"/>
    <tableColumn id="14" xr3:uid="{E8840892-7E4B-4F47-BDC0-323667B46ABD}" name="Column14"/>
    <tableColumn id="15" xr3:uid="{4ED17300-07C3-47F4-9325-355030216E6C}" name="Column15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4A0B20-28B7-4516-A7DA-6353479BCE9B}" name="Table1" displayName="Table1" ref="A1:N45" headerRowCount="0" totalsRowShown="0">
  <tableColumns count="14">
    <tableColumn id="1" xr3:uid="{FFCE7730-598E-42EF-91BC-198F4F547F3D}" name="Column1" headerRowDxfId="8"/>
    <tableColumn id="2" xr3:uid="{B801492E-F791-4576-9050-E9539432EF92}" name="Column2"/>
    <tableColumn id="3" xr3:uid="{30B7B54A-8209-4D32-80D7-5336D16E9D25}" name="Column3"/>
    <tableColumn id="4" xr3:uid="{AA68B542-E5D2-41CC-957A-590639996C06}" name="Column4"/>
    <tableColumn id="5" xr3:uid="{8744BC04-109A-4F48-922D-E7EE11E5F392}" name="Column5"/>
    <tableColumn id="6" xr3:uid="{CCFA5254-4CB7-4DED-909D-3E78556A6E83}" name="Column6"/>
    <tableColumn id="7" xr3:uid="{059EC4A5-047B-4C9C-8849-CF84D44BD935}" name="Column7"/>
    <tableColumn id="8" xr3:uid="{CA0EBEF5-B624-4E06-8264-5E77B88FD21D}" name="Column8"/>
    <tableColumn id="9" xr3:uid="{F405E963-B2CC-4ED2-8BE9-801978A708C7}" name="Column9"/>
    <tableColumn id="10" xr3:uid="{6561FC39-37F3-4A4E-AAE3-204E43354D0B}" name="Column10"/>
    <tableColumn id="11" xr3:uid="{0661A651-F14A-4FD2-93F5-8A7CE3BBD8AA}" name="Column11"/>
    <tableColumn id="12" xr3:uid="{95A88CB6-EA57-44B5-8588-874E05C0BAB2}" name="Column12"/>
    <tableColumn id="13" xr3:uid="{681D90DD-93A5-43BA-A190-C262F5A13DE2}" name="Column13"/>
    <tableColumn id="14" xr3:uid="{43393242-D584-492A-A9CA-88A3D8A0533A}" name="Column14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09AFC0-D079-4FA2-9D35-C2E0E9A0971D}" name="Table5" displayName="Table5" ref="A2:E35" headerRowCount="0" totalsRowShown="0" headerRowDxfId="7" headerRowBorderDxfId="5" tableBorderDxfId="6">
  <tableColumns count="5">
    <tableColumn id="1" xr3:uid="{AD8D5B82-DC45-46FD-8F6D-CBA6023C0586}" name="Column1" headerRowDxfId="4"/>
    <tableColumn id="2" xr3:uid="{B7585782-C24B-4D48-8554-57C93DD1E8E1}" name="Column2" headerRowDxfId="3"/>
    <tableColumn id="3" xr3:uid="{3931C180-B655-4852-AAF1-0312B797ED32}" name="Column3" headerRowDxfId="2"/>
    <tableColumn id="4" xr3:uid="{CCB2D933-A473-499C-BAED-56457E7ECB60}" name="Column4" headerRowDxfId="1"/>
    <tableColumn id="5" xr3:uid="{0E4469B3-220C-48C9-A87E-C3E5178B1682}" name="Column5" headerRowDxfId="0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B2A5030-AF29-4AC0-9878-AEE45D57FDE3}" name="Table7" displayName="Table7" ref="K1:N23" totalsRowShown="0">
  <autoFilter ref="K1:N23" xr:uid="{CB2A5030-AF29-4AC0-9878-AEE45D57FDE3}"/>
  <tableColumns count="4">
    <tableColumn id="1" xr3:uid="{2C0A30B3-3711-4653-89E6-D50A724DBFC9}" name="Column1"/>
    <tableColumn id="2" xr3:uid="{7B490C82-CEDD-495C-B814-106822B7806C}" name="Column2"/>
    <tableColumn id="3" xr3:uid="{549BEE82-44F9-417C-A062-CC2ECED480C2}" name="Column3"/>
    <tableColumn id="4" xr3:uid="{8E802A1B-0068-4005-9706-E88A23FBA57A}" name="Column4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activeCell="F5" sqref="F5"/>
    </sheetView>
  </sheetViews>
  <sheetFormatPr defaultRowHeight="15"/>
  <cols>
    <col min="1" max="1" width="22" bestFit="1" customWidth="1"/>
    <col min="2" max="2" width="11" bestFit="1" customWidth="1"/>
  </cols>
  <sheetData>
    <row r="1" spans="1:2">
      <c r="A1" s="1" t="s">
        <v>0</v>
      </c>
      <c r="B1" t="s">
        <v>1</v>
      </c>
    </row>
    <row r="2" spans="1:2">
      <c r="A2" t="s">
        <v>0</v>
      </c>
      <c r="B2" s="4">
        <v>15000</v>
      </c>
    </row>
    <row r="3" spans="1:2">
      <c r="A3" t="s">
        <v>2</v>
      </c>
      <c r="B3" s="3">
        <v>1500</v>
      </c>
    </row>
    <row r="4" spans="1:2">
      <c r="A4" t="s">
        <v>3</v>
      </c>
      <c r="B4" s="3">
        <v>1400</v>
      </c>
    </row>
    <row r="5" spans="1:2">
      <c r="A5" t="s">
        <v>4</v>
      </c>
      <c r="B5" s="3">
        <v>3000</v>
      </c>
    </row>
    <row r="6" spans="1:2">
      <c r="A6" t="s">
        <v>5</v>
      </c>
      <c r="B6" s="3">
        <v>200</v>
      </c>
    </row>
    <row r="7" spans="1:2">
      <c r="A7" t="s">
        <v>6</v>
      </c>
      <c r="B7" s="3">
        <v>3000</v>
      </c>
    </row>
    <row r="8" spans="1:2">
      <c r="A8" t="s">
        <v>7</v>
      </c>
      <c r="B8" s="3">
        <v>300</v>
      </c>
    </row>
    <row r="9" spans="1:2">
      <c r="A9" t="s">
        <v>8</v>
      </c>
      <c r="B9" s="3">
        <v>200</v>
      </c>
    </row>
    <row r="10" spans="1:2">
      <c r="A10" t="s">
        <v>9</v>
      </c>
      <c r="B10" s="3">
        <v>500</v>
      </c>
    </row>
    <row r="11" spans="1:2">
      <c r="A11" t="s">
        <v>10</v>
      </c>
      <c r="B11" s="3">
        <v>800</v>
      </c>
    </row>
    <row r="12" spans="1:2">
      <c r="A12" t="s">
        <v>11</v>
      </c>
      <c r="B12" s="3">
        <v>2400</v>
      </c>
    </row>
    <row r="13" spans="1:2">
      <c r="A13" t="s">
        <v>12</v>
      </c>
      <c r="B13" s="3">
        <v>1000</v>
      </c>
    </row>
    <row r="14" spans="1:2">
      <c r="B14" s="4">
        <f>B3+B4+B5+B6+B7+B8+B9+B10+B11+B12+B13</f>
        <v>14300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2E49-A3DD-47B9-A1BF-697D7C50D2CE}">
  <dimension ref="A2:Q45"/>
  <sheetViews>
    <sheetView workbookViewId="0">
      <selection activeCell="O6" sqref="O6"/>
    </sheetView>
  </sheetViews>
  <sheetFormatPr defaultRowHeight="15"/>
  <cols>
    <col min="1" max="1" width="25.7109375" customWidth="1"/>
    <col min="2" max="2" width="11.5703125" bestFit="1" customWidth="1"/>
    <col min="3" max="3" width="15.42578125" customWidth="1"/>
    <col min="4" max="4" width="13.42578125" customWidth="1"/>
    <col min="5" max="5" width="14.28515625" customWidth="1"/>
    <col min="6" max="6" width="14.7109375" customWidth="1"/>
    <col min="7" max="7" width="11.5703125" bestFit="1" customWidth="1"/>
    <col min="8" max="8" width="14.42578125" customWidth="1"/>
    <col min="9" max="9" width="13" customWidth="1"/>
    <col min="10" max="14" width="12.5703125" bestFit="1" customWidth="1"/>
    <col min="16" max="16" width="18.5703125" customWidth="1"/>
  </cols>
  <sheetData>
    <row r="2" spans="1:17">
      <c r="A2" s="2" t="s">
        <v>13</v>
      </c>
    </row>
    <row r="3" spans="1:17"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7" t="s">
        <v>26</v>
      </c>
    </row>
    <row r="4" spans="1:17">
      <c r="A4" t="s">
        <v>27</v>
      </c>
      <c r="P4" t="s">
        <v>28</v>
      </c>
    </row>
    <row r="5" spans="1:17">
      <c r="A5" t="s">
        <v>28</v>
      </c>
      <c r="B5" s="3">
        <f>P6*$Q6</f>
        <v>1600</v>
      </c>
      <c r="C5" s="3">
        <f>P7*$Q6</f>
        <v>1600</v>
      </c>
      <c r="D5" s="3">
        <f>P8*$Q$6</f>
        <v>1600</v>
      </c>
      <c r="E5" s="3">
        <f>P9*$Q$6</f>
        <v>3200</v>
      </c>
      <c r="F5" s="3">
        <f>P10*$Q$6</f>
        <v>4000</v>
      </c>
      <c r="G5" s="3">
        <f>P11*$Q6</f>
        <v>3600</v>
      </c>
      <c r="H5" s="3">
        <f>P12*$Q6</f>
        <v>3200</v>
      </c>
      <c r="I5" s="3">
        <f>P13*$Q6</f>
        <v>3200</v>
      </c>
      <c r="J5" s="3">
        <f>P14*$Q6</f>
        <v>3200</v>
      </c>
      <c r="K5" s="3">
        <f>P15*$Q6</f>
        <v>3200</v>
      </c>
      <c r="L5" s="3">
        <f>P15*$Q6</f>
        <v>3200</v>
      </c>
      <c r="M5" s="3">
        <f>P16*$Q6</f>
        <v>3200</v>
      </c>
      <c r="N5" s="3">
        <f>SUM(Table3[[#This Row],[Column2]:[Column13]])</f>
        <v>34800</v>
      </c>
      <c r="O5" s="2" t="s">
        <v>29</v>
      </c>
      <c r="P5" s="2" t="s">
        <v>30</v>
      </c>
      <c r="Q5" s="2" t="s">
        <v>31</v>
      </c>
    </row>
    <row r="6" spans="1:17">
      <c r="A6" t="s">
        <v>32</v>
      </c>
      <c r="B6" s="3">
        <f>P20*$Q20</f>
        <v>400</v>
      </c>
      <c r="C6" s="3">
        <f>P21*Q21</f>
        <v>400</v>
      </c>
      <c r="D6" s="3">
        <f>P22*R21</f>
        <v>0</v>
      </c>
      <c r="E6" s="3">
        <f>P23*$Q23</f>
        <v>1000</v>
      </c>
      <c r="F6" s="3">
        <f>P26*$Q24</f>
        <v>1200</v>
      </c>
      <c r="G6" s="3">
        <f>P27*$Q24</f>
        <v>1400</v>
      </c>
      <c r="H6" s="3">
        <f>P26*$Q24</f>
        <v>1200</v>
      </c>
      <c r="I6" s="3">
        <f>P27*$Q24</f>
        <v>1400</v>
      </c>
      <c r="J6" s="3">
        <f>P28*$Q24</f>
        <v>1400</v>
      </c>
      <c r="K6" s="3">
        <f>P29*$Q24</f>
        <v>0</v>
      </c>
      <c r="L6" s="3">
        <f>P30*$Q24</f>
        <v>0</v>
      </c>
      <c r="M6" s="3">
        <f>P31*$Q24</f>
        <v>1000</v>
      </c>
      <c r="N6" s="3">
        <f>SUM(Table3[[#This Row],[Column2]:[Column13]])</f>
        <v>9400</v>
      </c>
      <c r="O6" t="s">
        <v>33</v>
      </c>
      <c r="P6">
        <v>4</v>
      </c>
      <c r="Q6">
        <v>400</v>
      </c>
    </row>
    <row r="7" spans="1:17">
      <c r="A7" t="s">
        <v>34</v>
      </c>
      <c r="B7" s="3">
        <f>P34*$Q34</f>
        <v>0</v>
      </c>
      <c r="C7" s="3">
        <f>P35*$Q34</f>
        <v>100</v>
      </c>
      <c r="D7" s="3">
        <f>P35*$Q34</f>
        <v>100</v>
      </c>
      <c r="E7" s="3">
        <f>P36*$Q34</f>
        <v>100</v>
      </c>
      <c r="F7" s="3">
        <f>P37*$Q34</f>
        <v>200</v>
      </c>
      <c r="G7" s="3">
        <f>P38*$Q34</f>
        <v>200</v>
      </c>
      <c r="H7" s="3">
        <f>P39*$Q34</f>
        <v>300</v>
      </c>
      <c r="I7" s="3">
        <f>P40*$Q34</f>
        <v>400</v>
      </c>
      <c r="J7" s="3">
        <f>P41*$Q34</f>
        <v>400</v>
      </c>
      <c r="K7" s="3">
        <f>P43*$Q34</f>
        <v>0</v>
      </c>
      <c r="L7" s="3">
        <f>P44*$Q34</f>
        <v>0</v>
      </c>
      <c r="M7" s="3">
        <f>P45*$Q34</f>
        <v>500</v>
      </c>
      <c r="N7" s="3">
        <f>SUM(Table3[[#This Row],[Column2]:[Column13]])</f>
        <v>2300</v>
      </c>
      <c r="O7" t="s">
        <v>35</v>
      </c>
      <c r="P7">
        <v>4</v>
      </c>
      <c r="Q7">
        <v>400</v>
      </c>
    </row>
    <row r="8" spans="1:17">
      <c r="A8" s="2" t="s">
        <v>36</v>
      </c>
      <c r="B8" s="4">
        <f>B5+B6+B7</f>
        <v>2000</v>
      </c>
      <c r="C8" s="4">
        <f>C5+C6+C7</f>
        <v>2100</v>
      </c>
      <c r="D8" s="4">
        <f>D5+D6+D7</f>
        <v>1700</v>
      </c>
      <c r="E8" s="4">
        <f>E5+E6+E7</f>
        <v>4300</v>
      </c>
      <c r="F8" s="4">
        <f>F5+F6+F7</f>
        <v>5400</v>
      </c>
      <c r="G8" s="4">
        <f>G5+G6+G7</f>
        <v>5200</v>
      </c>
      <c r="H8" s="4">
        <f>H5+H6+H7</f>
        <v>4700</v>
      </c>
      <c r="I8" s="4">
        <f>I5+I6+I7</f>
        <v>5000</v>
      </c>
      <c r="J8" s="4">
        <f>J5+J6+J7</f>
        <v>5000</v>
      </c>
      <c r="K8" s="4">
        <f>K5+K6+K7</f>
        <v>3200</v>
      </c>
      <c r="L8" s="4">
        <f>L5+L6+L7</f>
        <v>3200</v>
      </c>
      <c r="M8" s="4">
        <f>M5+M6+M7</f>
        <v>4700</v>
      </c>
      <c r="N8" s="4">
        <f>SUM(Table3[[#This Row],[Column2]:[Column13]])</f>
        <v>46500</v>
      </c>
      <c r="O8" t="s">
        <v>37</v>
      </c>
      <c r="P8">
        <v>4</v>
      </c>
      <c r="Q8">
        <v>400</v>
      </c>
    </row>
    <row r="9" spans="1:17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t="s">
        <v>38</v>
      </c>
      <c r="P9">
        <v>8</v>
      </c>
      <c r="Q9">
        <v>400</v>
      </c>
    </row>
    <row r="10" spans="1:17">
      <c r="A10" s="2" t="s">
        <v>39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t="s">
        <v>40</v>
      </c>
      <c r="P10">
        <v>10</v>
      </c>
      <c r="Q10">
        <v>400</v>
      </c>
    </row>
    <row r="11" spans="1:17">
      <c r="A11" t="s">
        <v>41</v>
      </c>
      <c r="B11" s="3">
        <v>1703.2</v>
      </c>
      <c r="C11" s="3">
        <v>1703.2</v>
      </c>
      <c r="D11" s="3">
        <v>1703.2</v>
      </c>
      <c r="E11" s="3">
        <v>1703.2</v>
      </c>
      <c r="F11" s="3">
        <v>1703.2</v>
      </c>
      <c r="G11" s="3">
        <v>1703.2</v>
      </c>
      <c r="H11" s="3">
        <v>1703.2</v>
      </c>
      <c r="I11" s="3">
        <v>1703.2</v>
      </c>
      <c r="J11" s="3">
        <v>1703.2</v>
      </c>
      <c r="K11" s="3">
        <v>1703.2</v>
      </c>
      <c r="L11" s="3">
        <v>1703.2</v>
      </c>
      <c r="M11" s="3">
        <v>1703.2</v>
      </c>
      <c r="N11" s="3">
        <f>SUM(Table3[[#This Row],[Column2]:[Column13]])</f>
        <v>20438.400000000005</v>
      </c>
      <c r="O11" t="s">
        <v>42</v>
      </c>
      <c r="P11">
        <v>9</v>
      </c>
      <c r="Q11">
        <v>400</v>
      </c>
    </row>
    <row r="12" spans="1:17">
      <c r="A12" t="s">
        <v>43</v>
      </c>
      <c r="B12" s="3">
        <v>1000</v>
      </c>
      <c r="C12" s="3">
        <v>1000</v>
      </c>
      <c r="D12" s="3">
        <v>1000</v>
      </c>
      <c r="E12" s="3">
        <v>1000</v>
      </c>
      <c r="F12" s="3">
        <v>1000</v>
      </c>
      <c r="G12" s="3">
        <v>1000</v>
      </c>
      <c r="H12" s="3">
        <v>1000</v>
      </c>
      <c r="I12" s="3">
        <v>1000</v>
      </c>
      <c r="J12" s="3">
        <v>1000</v>
      </c>
      <c r="K12" s="3">
        <v>1000</v>
      </c>
      <c r="L12" s="3">
        <v>1000</v>
      </c>
      <c r="M12" s="3">
        <v>1000</v>
      </c>
      <c r="N12" s="3">
        <f>SUM(Table3[[#This Row],[Column2]:[Column13]])</f>
        <v>12000</v>
      </c>
      <c r="O12" t="s">
        <v>20</v>
      </c>
      <c r="P12">
        <v>8</v>
      </c>
      <c r="Q12">
        <v>400</v>
      </c>
    </row>
    <row r="13" spans="1:17">
      <c r="A13" t="s">
        <v>44</v>
      </c>
      <c r="B13" s="3">
        <v>50</v>
      </c>
      <c r="C13" s="3">
        <v>50</v>
      </c>
      <c r="D13" s="3">
        <v>50</v>
      </c>
      <c r="E13" s="3">
        <v>50</v>
      </c>
      <c r="F13" s="3">
        <v>50</v>
      </c>
      <c r="G13" s="3">
        <v>50</v>
      </c>
      <c r="H13" s="3">
        <v>50</v>
      </c>
      <c r="I13" s="3">
        <v>50</v>
      </c>
      <c r="J13" s="3">
        <v>50</v>
      </c>
      <c r="K13" s="3">
        <v>50</v>
      </c>
      <c r="L13" s="3">
        <v>50</v>
      </c>
      <c r="M13" s="3">
        <v>50</v>
      </c>
      <c r="N13" s="3">
        <f>SUM(Table3[[#This Row],[Column2]:[Column13]])</f>
        <v>600</v>
      </c>
      <c r="O13" t="s">
        <v>21</v>
      </c>
      <c r="P13">
        <v>8</v>
      </c>
      <c r="Q13">
        <v>400</v>
      </c>
    </row>
    <row r="14" spans="1:17">
      <c r="A14" t="s">
        <v>45</v>
      </c>
      <c r="B14" s="3">
        <v>100</v>
      </c>
      <c r="C14" s="3">
        <v>100</v>
      </c>
      <c r="D14" s="3">
        <v>100</v>
      </c>
      <c r="E14" s="3">
        <v>100</v>
      </c>
      <c r="F14" s="3">
        <v>100</v>
      </c>
      <c r="G14" s="3">
        <v>100</v>
      </c>
      <c r="H14" s="3">
        <v>100</v>
      </c>
      <c r="I14" s="3">
        <v>100</v>
      </c>
      <c r="J14" s="3">
        <v>100</v>
      </c>
      <c r="K14" s="3">
        <v>100</v>
      </c>
      <c r="L14" s="3">
        <v>100</v>
      </c>
      <c r="M14" s="3">
        <v>100</v>
      </c>
      <c r="N14" s="3">
        <f>SUM(Table3[[#This Row],[Column2]:[Column13]])</f>
        <v>1200</v>
      </c>
      <c r="O14" t="s">
        <v>22</v>
      </c>
      <c r="P14">
        <v>8</v>
      </c>
      <c r="Q14">
        <v>400</v>
      </c>
    </row>
    <row r="15" spans="1:17">
      <c r="A15" t="s">
        <v>46</v>
      </c>
      <c r="B15" s="3">
        <v>150</v>
      </c>
      <c r="C15" s="3">
        <v>150</v>
      </c>
      <c r="D15" s="3">
        <v>150</v>
      </c>
      <c r="E15" s="3">
        <v>150</v>
      </c>
      <c r="F15" s="3">
        <v>150</v>
      </c>
      <c r="G15" s="3">
        <v>150</v>
      </c>
      <c r="H15" s="3">
        <v>150</v>
      </c>
      <c r="I15" s="3">
        <v>160</v>
      </c>
      <c r="J15" s="3">
        <v>170</v>
      </c>
      <c r="K15" s="3">
        <v>170</v>
      </c>
      <c r="L15" s="3">
        <v>170</v>
      </c>
      <c r="M15" s="3">
        <v>170</v>
      </c>
      <c r="N15" s="3">
        <f>SUM(Table3[[#This Row],[Column2]:[Column13]])</f>
        <v>1890</v>
      </c>
      <c r="O15" t="s">
        <v>23</v>
      </c>
      <c r="P15">
        <v>8</v>
      </c>
      <c r="Q15">
        <v>400</v>
      </c>
    </row>
    <row r="16" spans="1:17">
      <c r="A16" t="s">
        <v>47</v>
      </c>
      <c r="B16" s="3">
        <v>300</v>
      </c>
      <c r="C16" s="3">
        <v>300</v>
      </c>
      <c r="D16" s="3">
        <v>300</v>
      </c>
      <c r="E16" s="3">
        <v>300</v>
      </c>
      <c r="F16" s="3">
        <v>300</v>
      </c>
      <c r="G16" s="3">
        <v>300</v>
      </c>
      <c r="H16" s="3">
        <v>300</v>
      </c>
      <c r="I16" s="3">
        <v>300</v>
      </c>
      <c r="J16" s="3">
        <v>300</v>
      </c>
      <c r="K16" s="3">
        <v>300</v>
      </c>
      <c r="L16" s="3">
        <v>300</v>
      </c>
      <c r="M16" s="3">
        <v>300</v>
      </c>
      <c r="N16" s="3">
        <f>SUM(Table3[[#This Row],[Column2]:[Column13]])</f>
        <v>3600</v>
      </c>
      <c r="O16" t="s">
        <v>48</v>
      </c>
      <c r="P16">
        <v>8</v>
      </c>
      <c r="Q16">
        <v>400</v>
      </c>
    </row>
    <row r="17" spans="1:17">
      <c r="A17" t="s">
        <v>49</v>
      </c>
      <c r="B17" s="4">
        <f>B11+B12+B13+B14+B15+B16</f>
        <v>3303.2</v>
      </c>
      <c r="C17" s="4">
        <f>SUM(C11:C16)</f>
        <v>3303.2</v>
      </c>
      <c r="D17" s="4">
        <f>SUM(D11:D16)</f>
        <v>3303.2</v>
      </c>
      <c r="E17" s="4">
        <f>SUM(E11:E16)</f>
        <v>3303.2</v>
      </c>
      <c r="F17" s="4">
        <f>SUM(F11:F16)</f>
        <v>3303.2</v>
      </c>
      <c r="G17" s="4">
        <f>SUM(G11:G16)</f>
        <v>3303.2</v>
      </c>
      <c r="H17" s="4">
        <f>SUM(H11:H16)</f>
        <v>3303.2</v>
      </c>
      <c r="I17" s="4">
        <f>SUM(I11:I16)</f>
        <v>3313.2</v>
      </c>
      <c r="J17" s="4">
        <f>SUM(J11:J16)</f>
        <v>3323.2</v>
      </c>
      <c r="K17" s="4">
        <f>SUM(K11:K16)</f>
        <v>3323.2</v>
      </c>
      <c r="L17" s="4">
        <f>SUM(L11:L16)</f>
        <v>3323.2</v>
      </c>
      <c r="M17" s="4">
        <f>SUM(M11:M16)</f>
        <v>3323.2</v>
      </c>
      <c r="N17" s="4">
        <f>SUM(Table3[[#This Row],[Column2]:[Column13]])</f>
        <v>39728.399999999994</v>
      </c>
      <c r="O17" t="s">
        <v>50</v>
      </c>
      <c r="P17">
        <v>10</v>
      </c>
      <c r="Q17">
        <v>400</v>
      </c>
    </row>
    <row r="18" spans="1:17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P18" t="s">
        <v>51</v>
      </c>
    </row>
    <row r="19" spans="1:17">
      <c r="A19" t="s">
        <v>52</v>
      </c>
      <c r="B19" s="3">
        <f>B8-B17</f>
        <v>-1303.1999999999998</v>
      </c>
      <c r="C19" s="3">
        <f>C8-C17</f>
        <v>-1203.1999999999998</v>
      </c>
      <c r="D19" s="3">
        <f>D8-D17</f>
        <v>-1603.1999999999998</v>
      </c>
      <c r="E19" s="3">
        <f>E8-E17</f>
        <v>996.80000000000018</v>
      </c>
      <c r="F19" s="3">
        <f>G8-G17</f>
        <v>1896.8000000000002</v>
      </c>
      <c r="G19" s="3">
        <f>G8-G17</f>
        <v>1896.8000000000002</v>
      </c>
      <c r="H19" s="3">
        <f>H8-H17</f>
        <v>1396.8000000000002</v>
      </c>
      <c r="I19" s="3">
        <f>I8-I17</f>
        <v>1686.8000000000002</v>
      </c>
      <c r="J19" s="3">
        <f>J8-J17</f>
        <v>1676.8000000000002</v>
      </c>
      <c r="K19" s="3">
        <f>K8-K17</f>
        <v>-123.19999999999982</v>
      </c>
      <c r="L19" s="3">
        <f>L8-L17</f>
        <v>-123.19999999999982</v>
      </c>
      <c r="M19" s="3">
        <f>M8-M17</f>
        <v>1376.8000000000002</v>
      </c>
      <c r="N19" s="3">
        <f>SUM(Table3[[#This Row],[Column2]:[Column13]])</f>
        <v>6571.6000000000022</v>
      </c>
      <c r="O19" s="2" t="s">
        <v>29</v>
      </c>
      <c r="P19" s="2" t="s">
        <v>30</v>
      </c>
      <c r="Q19" s="2" t="s">
        <v>31</v>
      </c>
    </row>
    <row r="20" spans="1:17">
      <c r="A20" t="s">
        <v>53</v>
      </c>
      <c r="B20">
        <v>0</v>
      </c>
      <c r="C20">
        <v>0</v>
      </c>
      <c r="D20">
        <v>0</v>
      </c>
      <c r="E20" s="3">
        <f>20%*E19</f>
        <v>199.36000000000004</v>
      </c>
      <c r="F20" s="3">
        <f t="shared" ref="F20:N20" si="0">20%*F19</f>
        <v>379.36000000000007</v>
      </c>
      <c r="G20" s="3">
        <f t="shared" si="0"/>
        <v>379.36000000000007</v>
      </c>
      <c r="H20" s="3">
        <f t="shared" si="0"/>
        <v>279.36000000000007</v>
      </c>
      <c r="I20" s="3">
        <f t="shared" si="0"/>
        <v>337.36000000000007</v>
      </c>
      <c r="J20" s="3">
        <f t="shared" si="0"/>
        <v>335.36000000000007</v>
      </c>
      <c r="K20" s="3"/>
      <c r="L20" s="3"/>
      <c r="M20" s="3">
        <f t="shared" si="0"/>
        <v>275.36000000000007</v>
      </c>
      <c r="N20" s="3">
        <f>SUM(Table3[[#This Row],[Column2]:[Column13]])</f>
        <v>2185.5200000000004</v>
      </c>
      <c r="O20" t="s">
        <v>33</v>
      </c>
      <c r="P20">
        <v>2</v>
      </c>
      <c r="Q20">
        <v>200</v>
      </c>
    </row>
    <row r="21" spans="1:17">
      <c r="A21" t="s">
        <v>54</v>
      </c>
      <c r="B21" s="3">
        <v>-1303.2</v>
      </c>
      <c r="C21" s="3">
        <f>C8-C17</f>
        <v>-1203.1999999999998</v>
      </c>
      <c r="D21" s="35">
        <f>D8-D17</f>
        <v>-1603.1999999999998</v>
      </c>
      <c r="E21" s="4">
        <f>E19-E20</f>
        <v>797.44000000000017</v>
      </c>
      <c r="F21" s="4">
        <f>F19-F20</f>
        <v>1517.44</v>
      </c>
      <c r="G21" s="4">
        <f>G19-G20</f>
        <v>1517.44</v>
      </c>
      <c r="H21" s="4">
        <f>H19-H20</f>
        <v>1117.44</v>
      </c>
      <c r="I21" s="4">
        <f>I19-I20</f>
        <v>1349.44</v>
      </c>
      <c r="J21" s="4">
        <f>J19-J20</f>
        <v>1341.44</v>
      </c>
      <c r="K21" s="2"/>
      <c r="L21" s="2"/>
      <c r="M21" s="4">
        <f>M19-M20</f>
        <v>1101.44</v>
      </c>
      <c r="N21" s="4">
        <f>SUM(Table3[[#This Row],[Column2]:[Column13]])</f>
        <v>4632.4800000000014</v>
      </c>
      <c r="O21" t="s">
        <v>35</v>
      </c>
      <c r="P21">
        <v>2</v>
      </c>
      <c r="Q21">
        <v>200</v>
      </c>
    </row>
    <row r="22" spans="1:17">
      <c r="O22" t="s">
        <v>37</v>
      </c>
      <c r="Q22">
        <v>200</v>
      </c>
    </row>
    <row r="23" spans="1:17">
      <c r="O23" t="s">
        <v>38</v>
      </c>
      <c r="P23">
        <v>5</v>
      </c>
      <c r="Q23">
        <v>200</v>
      </c>
    </row>
    <row r="24" spans="1:17">
      <c r="O24" t="s">
        <v>40</v>
      </c>
      <c r="P24">
        <v>5</v>
      </c>
      <c r="Q24">
        <v>200</v>
      </c>
    </row>
    <row r="25" spans="1:17">
      <c r="O25" t="s">
        <v>42</v>
      </c>
      <c r="P25">
        <v>6</v>
      </c>
      <c r="Q25">
        <v>200</v>
      </c>
    </row>
    <row r="26" spans="1:17">
      <c r="O26" t="s">
        <v>55</v>
      </c>
      <c r="P26">
        <v>6</v>
      </c>
      <c r="Q26">
        <v>200</v>
      </c>
    </row>
    <row r="27" spans="1:17">
      <c r="O27" t="s">
        <v>21</v>
      </c>
      <c r="P27">
        <v>7</v>
      </c>
      <c r="Q27">
        <v>200</v>
      </c>
    </row>
    <row r="28" spans="1:17">
      <c r="O28" t="s">
        <v>22</v>
      </c>
      <c r="P28">
        <v>7</v>
      </c>
      <c r="Q28">
        <v>200</v>
      </c>
    </row>
    <row r="29" spans="1:17">
      <c r="O29" t="s">
        <v>23</v>
      </c>
      <c r="P29">
        <v>0</v>
      </c>
      <c r="Q29">
        <v>200</v>
      </c>
    </row>
    <row r="30" spans="1:17">
      <c r="O30" t="s">
        <v>48</v>
      </c>
      <c r="P30">
        <v>0</v>
      </c>
      <c r="Q30">
        <v>200</v>
      </c>
    </row>
    <row r="31" spans="1:17">
      <c r="O31" t="s">
        <v>56</v>
      </c>
      <c r="P31">
        <v>5</v>
      </c>
      <c r="Q31">
        <v>200</v>
      </c>
    </row>
    <row r="32" spans="1:17">
      <c r="P32" t="s">
        <v>34</v>
      </c>
    </row>
    <row r="33" spans="15:17">
      <c r="O33" s="2" t="s">
        <v>29</v>
      </c>
      <c r="P33" s="2" t="s">
        <v>30</v>
      </c>
      <c r="Q33" s="2" t="s">
        <v>31</v>
      </c>
    </row>
    <row r="34" spans="15:17">
      <c r="O34" t="s">
        <v>57</v>
      </c>
      <c r="P34">
        <v>0</v>
      </c>
      <c r="Q34">
        <v>100</v>
      </c>
    </row>
    <row r="35" spans="15:17">
      <c r="O35" t="s">
        <v>35</v>
      </c>
      <c r="P35">
        <v>1</v>
      </c>
      <c r="Q35">
        <v>100</v>
      </c>
    </row>
    <row r="36" spans="15:17">
      <c r="O36" t="s">
        <v>37</v>
      </c>
      <c r="P36">
        <v>1</v>
      </c>
      <c r="Q36">
        <v>100</v>
      </c>
    </row>
    <row r="37" spans="15:17">
      <c r="O37" t="s">
        <v>38</v>
      </c>
      <c r="P37">
        <v>2</v>
      </c>
      <c r="Q37">
        <v>100</v>
      </c>
    </row>
    <row r="38" spans="15:17">
      <c r="O38" t="s">
        <v>40</v>
      </c>
      <c r="P38">
        <v>2</v>
      </c>
      <c r="Q38">
        <v>100</v>
      </c>
    </row>
    <row r="39" spans="15:17">
      <c r="O39" t="s">
        <v>42</v>
      </c>
      <c r="P39">
        <v>3</v>
      </c>
      <c r="Q39">
        <v>100</v>
      </c>
    </row>
    <row r="40" spans="15:17">
      <c r="O40" t="s">
        <v>20</v>
      </c>
      <c r="P40">
        <v>4</v>
      </c>
      <c r="Q40">
        <v>100</v>
      </c>
    </row>
    <row r="41" spans="15:17">
      <c r="O41" t="s">
        <v>21</v>
      </c>
      <c r="P41">
        <v>4</v>
      </c>
      <c r="Q41">
        <v>100</v>
      </c>
    </row>
    <row r="42" spans="15:17">
      <c r="O42" t="s">
        <v>22</v>
      </c>
      <c r="P42">
        <v>4</v>
      </c>
      <c r="Q42">
        <v>100</v>
      </c>
    </row>
    <row r="43" spans="15:17">
      <c r="O43" t="s">
        <v>23</v>
      </c>
      <c r="P43">
        <v>0</v>
      </c>
      <c r="Q43">
        <v>100</v>
      </c>
    </row>
    <row r="44" spans="15:17">
      <c r="O44" t="s">
        <v>48</v>
      </c>
      <c r="P44">
        <v>0</v>
      </c>
      <c r="Q44">
        <v>100</v>
      </c>
    </row>
    <row r="45" spans="15:17">
      <c r="O45" t="s">
        <v>50</v>
      </c>
      <c r="P45">
        <v>5</v>
      </c>
      <c r="Q45">
        <v>100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476E-77D1-4869-9874-A31F7028232D}">
  <dimension ref="A2:X60"/>
  <sheetViews>
    <sheetView topLeftCell="A16" workbookViewId="0">
      <selection activeCell="T31" sqref="T31"/>
    </sheetView>
  </sheetViews>
  <sheetFormatPr defaultRowHeight="15"/>
  <cols>
    <col min="1" max="1" width="23.85546875" customWidth="1"/>
    <col min="2" max="2" width="11.5703125" bestFit="1" customWidth="1"/>
    <col min="3" max="3" width="15.7109375" customWidth="1"/>
    <col min="4" max="4" width="16.7109375" customWidth="1"/>
    <col min="5" max="6" width="11.5703125" bestFit="1" customWidth="1"/>
    <col min="7" max="7" width="13.7109375" customWidth="1"/>
    <col min="8" max="9" width="11.5703125" bestFit="1" customWidth="1"/>
    <col min="10" max="12" width="12.5703125" bestFit="1" customWidth="1"/>
    <col min="13" max="13" width="12.7109375" customWidth="1"/>
    <col min="14" max="15" width="12.5703125" bestFit="1" customWidth="1"/>
    <col min="17" max="17" width="18.42578125" customWidth="1"/>
    <col min="18" max="18" width="18.28515625" customWidth="1"/>
  </cols>
  <sheetData>
    <row r="2" spans="1:18">
      <c r="A2" s="7" t="s">
        <v>58</v>
      </c>
    </row>
    <row r="3" spans="1:18"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7" t="s">
        <v>26</v>
      </c>
    </row>
    <row r="4" spans="1:18">
      <c r="A4" t="s">
        <v>27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8">
      <c r="A5" t="s">
        <v>28</v>
      </c>
      <c r="B5" s="5">
        <f>Q22*$R22</f>
        <v>4500</v>
      </c>
      <c r="C5" s="5">
        <f>Q23*$R22</f>
        <v>4050</v>
      </c>
      <c r="D5" s="5">
        <f>Q25*$R22</f>
        <v>4500</v>
      </c>
      <c r="E5" s="5">
        <f>Q24*$R22</f>
        <v>2700</v>
      </c>
      <c r="F5" s="5">
        <f>Q25*$R22</f>
        <v>4500</v>
      </c>
      <c r="G5" s="5">
        <f>Q26*$R22</f>
        <v>4050</v>
      </c>
      <c r="H5" s="5">
        <f>Q27*$R22</f>
        <v>4050</v>
      </c>
      <c r="I5" s="5">
        <f>Q28*$R22</f>
        <v>4500</v>
      </c>
      <c r="J5" s="5">
        <f>Q29*$R22</f>
        <v>4500</v>
      </c>
      <c r="K5" s="5">
        <f>Q30*$R22</f>
        <v>3600</v>
      </c>
      <c r="L5" s="5">
        <f>Q31*$R22</f>
        <v>3600</v>
      </c>
      <c r="M5" s="5">
        <f>Q32*$R22</f>
        <v>4500</v>
      </c>
      <c r="N5" s="3">
        <f>SUM(Table2[[#This Row],[Column2]:[Column13]])</f>
        <v>49050</v>
      </c>
    </row>
    <row r="6" spans="1:18">
      <c r="A6" t="s">
        <v>32</v>
      </c>
      <c r="B6" s="5">
        <f>Q35*$R35</f>
        <v>1400</v>
      </c>
      <c r="C6" s="5">
        <f>Q36*$R35</f>
        <v>1000</v>
      </c>
      <c r="D6" s="5">
        <f>Q38*$R35</f>
        <v>1000</v>
      </c>
      <c r="E6" s="5">
        <f>Q39*$R35</f>
        <v>1000</v>
      </c>
      <c r="F6" s="5">
        <f>Q40*$R35</f>
        <v>1200</v>
      </c>
      <c r="G6" s="5">
        <f>Q41*$R35</f>
        <v>1200</v>
      </c>
      <c r="H6" s="5">
        <f>Q42*$R35</f>
        <v>1400</v>
      </c>
      <c r="I6" s="5">
        <f>Q43*$R35</f>
        <v>1400</v>
      </c>
      <c r="J6" s="5">
        <f>Q44*$R35</f>
        <v>0</v>
      </c>
      <c r="K6" s="5">
        <f>Q45*$R35</f>
        <v>0</v>
      </c>
      <c r="L6" s="5">
        <f>AB35*$R35</f>
        <v>0</v>
      </c>
      <c r="M6" s="5">
        <f>Q46*$R35</f>
        <v>1000</v>
      </c>
      <c r="N6" s="3">
        <f>SUM(Table2[[#This Row],[Column2]:[Column13]])</f>
        <v>10600</v>
      </c>
      <c r="P6" s="5"/>
      <c r="Q6" s="5"/>
      <c r="R6" s="5"/>
    </row>
    <row r="7" spans="1:18">
      <c r="A7" t="s">
        <v>34</v>
      </c>
      <c r="B7" s="5">
        <f>Q49*$R49</f>
        <v>500</v>
      </c>
      <c r="C7" s="5">
        <f>Q50*$R49</f>
        <v>300</v>
      </c>
      <c r="D7" s="5">
        <f>Q51*$R49</f>
        <v>300</v>
      </c>
      <c r="E7" s="5">
        <f>Q52*$R49</f>
        <v>200</v>
      </c>
      <c r="F7" s="5">
        <f>Q53*$R49</f>
        <v>200</v>
      </c>
      <c r="G7" s="5">
        <f>Q54*$R49</f>
        <v>300</v>
      </c>
      <c r="H7" s="5">
        <f>Q55*$R49</f>
        <v>400</v>
      </c>
      <c r="I7" s="5">
        <f>Q56*$R49</f>
        <v>400</v>
      </c>
      <c r="J7" s="5">
        <f>Q57*$R49</f>
        <v>400</v>
      </c>
      <c r="K7" s="5">
        <f>Q58*$R49</f>
        <v>0</v>
      </c>
      <c r="L7" s="5">
        <f>Q59*$R49</f>
        <v>0</v>
      </c>
      <c r="M7" s="5">
        <f>Q60*$R49</f>
        <v>500</v>
      </c>
      <c r="N7" s="3">
        <f>SUM(Table2[[#This Row],[Column2]:[Column13]])</f>
        <v>3500</v>
      </c>
      <c r="O7" s="5"/>
    </row>
    <row r="8" spans="1:18">
      <c r="A8" s="2" t="s">
        <v>36</v>
      </c>
      <c r="B8" s="6">
        <f>B5+B6+B7</f>
        <v>6400</v>
      </c>
      <c r="C8" s="6">
        <f>C5+C6+C7</f>
        <v>5350</v>
      </c>
      <c r="D8" s="6">
        <f>D5+D6+D7</f>
        <v>5800</v>
      </c>
      <c r="E8" s="6">
        <f>E5+E6+E7</f>
        <v>3900</v>
      </c>
      <c r="F8" s="6">
        <f>F5+F6+F7</f>
        <v>5900</v>
      </c>
      <c r="G8" s="6">
        <f>G5+G6+G7</f>
        <v>5550</v>
      </c>
      <c r="H8" s="6">
        <f>H5+H6+H7</f>
        <v>5850</v>
      </c>
      <c r="I8" s="6">
        <f>I5+I6+I7</f>
        <v>6300</v>
      </c>
      <c r="J8" s="6">
        <f>J5+J6+J7</f>
        <v>4900</v>
      </c>
      <c r="K8" s="6">
        <f>K5+K6+K7</f>
        <v>3600</v>
      </c>
      <c r="L8" s="6">
        <f>L5+L6+L7</f>
        <v>3600</v>
      </c>
      <c r="M8" s="6">
        <f>M5+M6+M7</f>
        <v>6000</v>
      </c>
      <c r="N8" s="3">
        <f>SUM(Table2[[#This Row],[Column2]:[Column13]])</f>
        <v>63150</v>
      </c>
    </row>
    <row r="9" spans="1:1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3"/>
    </row>
    <row r="10" spans="1:18">
      <c r="A10" s="2" t="s">
        <v>39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3"/>
    </row>
    <row r="11" spans="1:18">
      <c r="A11" t="s">
        <v>41</v>
      </c>
      <c r="B11" s="5">
        <v>2500</v>
      </c>
      <c r="C11" s="5">
        <v>2500</v>
      </c>
      <c r="D11" s="5">
        <v>2500</v>
      </c>
      <c r="E11" s="5">
        <v>2500</v>
      </c>
      <c r="F11" s="5">
        <v>2500</v>
      </c>
      <c r="G11" s="5">
        <v>2500</v>
      </c>
      <c r="H11" s="5">
        <v>2500</v>
      </c>
      <c r="I11" s="5">
        <v>2500</v>
      </c>
      <c r="J11" s="5">
        <v>2500</v>
      </c>
      <c r="K11" s="5">
        <v>2500</v>
      </c>
      <c r="L11" s="5">
        <v>2500</v>
      </c>
      <c r="M11" s="5">
        <v>2500</v>
      </c>
      <c r="N11" s="3">
        <f>SUM(Table2[[#This Row],[Column2]:[Column13]])</f>
        <v>30000</v>
      </c>
      <c r="O11" s="5"/>
    </row>
    <row r="12" spans="1:18">
      <c r="A12" t="s">
        <v>43</v>
      </c>
      <c r="B12" s="5">
        <v>1000</v>
      </c>
      <c r="C12" s="5">
        <v>1000</v>
      </c>
      <c r="D12" s="5">
        <v>1000</v>
      </c>
      <c r="E12" s="5">
        <v>1000</v>
      </c>
      <c r="F12" s="5">
        <v>1000</v>
      </c>
      <c r="G12" s="5">
        <v>1000</v>
      </c>
      <c r="H12" s="5">
        <v>1000</v>
      </c>
      <c r="I12" s="5">
        <v>1000</v>
      </c>
      <c r="J12" s="5">
        <v>1000</v>
      </c>
      <c r="K12" s="5">
        <v>1000</v>
      </c>
      <c r="L12" s="5">
        <v>1000</v>
      </c>
      <c r="M12" s="5">
        <v>1000</v>
      </c>
      <c r="N12" s="3">
        <f>SUM(Table2[[#This Row],[Column2]:[Column13]])</f>
        <v>12000</v>
      </c>
    </row>
    <row r="13" spans="1:18">
      <c r="A13" t="s">
        <v>44</v>
      </c>
      <c r="B13" s="5">
        <v>50</v>
      </c>
      <c r="C13" s="5">
        <v>50</v>
      </c>
      <c r="D13" s="5">
        <v>50</v>
      </c>
      <c r="E13" s="5">
        <v>50</v>
      </c>
      <c r="F13" s="5">
        <v>50</v>
      </c>
      <c r="G13" s="5">
        <v>50</v>
      </c>
      <c r="H13" s="5">
        <v>50</v>
      </c>
      <c r="I13" s="5">
        <v>50</v>
      </c>
      <c r="J13" s="5">
        <v>50</v>
      </c>
      <c r="K13" s="5">
        <v>50</v>
      </c>
      <c r="L13" s="5">
        <v>50</v>
      </c>
      <c r="M13" s="5">
        <v>50</v>
      </c>
      <c r="N13" s="3">
        <f>SUM(Table2[[#This Row],[Column2]:[Column13]])</f>
        <v>600</v>
      </c>
    </row>
    <row r="14" spans="1:18">
      <c r="A14" t="s">
        <v>45</v>
      </c>
      <c r="B14" s="5">
        <v>100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3">
        <f>SUM(Table2[[#This Row],[Column2]:[Column13]])</f>
        <v>1200</v>
      </c>
    </row>
    <row r="15" spans="1:18">
      <c r="A15" t="s">
        <v>46</v>
      </c>
      <c r="B15" s="5">
        <v>200</v>
      </c>
      <c r="C15" s="5">
        <v>200</v>
      </c>
      <c r="D15" s="5">
        <v>200</v>
      </c>
      <c r="E15" s="5">
        <v>200</v>
      </c>
      <c r="F15" s="5">
        <v>200</v>
      </c>
      <c r="G15" s="5">
        <v>200</v>
      </c>
      <c r="H15" s="5">
        <v>200</v>
      </c>
      <c r="I15" s="5">
        <v>160</v>
      </c>
      <c r="J15" s="5">
        <v>50</v>
      </c>
      <c r="K15" s="5">
        <v>50</v>
      </c>
      <c r="L15" s="5">
        <v>50</v>
      </c>
      <c r="M15" s="5">
        <v>300</v>
      </c>
      <c r="N15" s="3">
        <f>SUM(Table2[[#This Row],[Column2]:[Column13]])</f>
        <v>2010</v>
      </c>
    </row>
    <row r="16" spans="1:18">
      <c r="A16" t="s">
        <v>47</v>
      </c>
      <c r="B16" s="5">
        <v>300</v>
      </c>
      <c r="C16" s="5">
        <v>300</v>
      </c>
      <c r="D16" s="5">
        <v>300</v>
      </c>
      <c r="E16" s="5">
        <v>300</v>
      </c>
      <c r="F16" s="5">
        <v>300</v>
      </c>
      <c r="G16" s="5">
        <v>300</v>
      </c>
      <c r="H16" s="5">
        <v>300</v>
      </c>
      <c r="I16" s="5">
        <v>300</v>
      </c>
      <c r="J16" s="5">
        <v>300</v>
      </c>
      <c r="K16" s="5">
        <v>300</v>
      </c>
      <c r="L16" s="5">
        <v>300</v>
      </c>
      <c r="M16" s="5">
        <v>300</v>
      </c>
      <c r="N16" s="3">
        <f>SUM(Table2[[#This Row],[Column2]:[Column13]])</f>
        <v>3600</v>
      </c>
    </row>
    <row r="17" spans="1:24">
      <c r="A17" s="2" t="s">
        <v>49</v>
      </c>
      <c r="B17" s="6">
        <f>B11+B12+B13+B14+B15+B16</f>
        <v>4150</v>
      </c>
      <c r="C17" s="6">
        <f>SUM(C11:C16)</f>
        <v>4150</v>
      </c>
      <c r="D17" s="6">
        <f>SUM(D11:D16)</f>
        <v>4150</v>
      </c>
      <c r="E17" s="6">
        <f>SUM(E11:E16)</f>
        <v>4150</v>
      </c>
      <c r="F17" s="6">
        <f>SUM(F11:F16)</f>
        <v>4150</v>
      </c>
      <c r="G17" s="6">
        <f>SUM(G11:G16)</f>
        <v>4150</v>
      </c>
      <c r="H17" s="6">
        <f>SUM(H11:H16)</f>
        <v>4150</v>
      </c>
      <c r="I17" s="6">
        <f>SUM(I11:I16)</f>
        <v>4110</v>
      </c>
      <c r="J17" s="6">
        <f>SUM(J11:J16)</f>
        <v>4000</v>
      </c>
      <c r="K17" s="6">
        <f>SUM(K11:K16)</f>
        <v>4000</v>
      </c>
      <c r="L17" s="6">
        <f>SUM(L11:L16)</f>
        <v>4000</v>
      </c>
      <c r="M17" s="6">
        <f>SUM(M11:M16)</f>
        <v>4250</v>
      </c>
      <c r="N17" s="3">
        <f>SUM(Table2[[#This Row],[Column2]:[Column13]])</f>
        <v>49410</v>
      </c>
      <c r="P17" t="s">
        <v>59</v>
      </c>
    </row>
    <row r="18" spans="1:24">
      <c r="N18" s="3">
        <f>SUM(Table2[[#This Row],[Column2]:[Column13]])</f>
        <v>0</v>
      </c>
      <c r="P18" t="s">
        <v>60</v>
      </c>
    </row>
    <row r="19" spans="1:24">
      <c r="A19" t="s">
        <v>52</v>
      </c>
      <c r="B19" s="5">
        <f>B8-B17</f>
        <v>2250</v>
      </c>
      <c r="C19" s="5">
        <f>C8-C17</f>
        <v>1200</v>
      </c>
      <c r="D19" s="5">
        <f>D8-D17</f>
        <v>1650</v>
      </c>
      <c r="E19" s="5">
        <f>E8-E17</f>
        <v>-250</v>
      </c>
      <c r="F19" s="5">
        <f>F8-F17</f>
        <v>1750</v>
      </c>
      <c r="G19" s="5">
        <f>G8-G17</f>
        <v>1400</v>
      </c>
      <c r="H19" s="5">
        <f>H8-H17</f>
        <v>1700</v>
      </c>
      <c r="I19" s="5">
        <f>I8-I17</f>
        <v>2190</v>
      </c>
      <c r="J19" s="5">
        <f>J8-J17</f>
        <v>900</v>
      </c>
      <c r="K19" s="5">
        <f>K8-K17</f>
        <v>-400</v>
      </c>
      <c r="L19" s="5">
        <f>L8-L17</f>
        <v>-400</v>
      </c>
      <c r="M19" s="5">
        <f>M8-M17</f>
        <v>1750</v>
      </c>
      <c r="N19" s="3">
        <f>SUM(Table2[[#This Row],[Column2]:[Column13]])</f>
        <v>13740</v>
      </c>
    </row>
    <row r="20" spans="1:24">
      <c r="A20" t="s">
        <v>53</v>
      </c>
      <c r="B20" s="5">
        <f>B19*20%</f>
        <v>450</v>
      </c>
      <c r="C20" s="5">
        <f t="shared" ref="C20:X20" si="0">C19*20%</f>
        <v>240</v>
      </c>
      <c r="D20" s="5">
        <f t="shared" si="0"/>
        <v>330</v>
      </c>
      <c r="E20" s="5">
        <f t="shared" si="0"/>
        <v>-50</v>
      </c>
      <c r="F20" s="5">
        <f t="shared" si="0"/>
        <v>350</v>
      </c>
      <c r="G20" s="5">
        <f t="shared" si="0"/>
        <v>280</v>
      </c>
      <c r="H20" s="5">
        <f t="shared" si="0"/>
        <v>340</v>
      </c>
      <c r="I20" s="5">
        <f t="shared" si="0"/>
        <v>438</v>
      </c>
      <c r="J20" s="5">
        <f t="shared" si="0"/>
        <v>180</v>
      </c>
      <c r="K20" s="5">
        <f t="shared" si="0"/>
        <v>-80</v>
      </c>
      <c r="L20" s="5">
        <f t="shared" si="0"/>
        <v>-80</v>
      </c>
      <c r="M20" s="5">
        <f t="shared" si="0"/>
        <v>350</v>
      </c>
      <c r="N20" s="3">
        <f>SUM(Table2[[#This Row],[Column2]:[Column13]])</f>
        <v>2748</v>
      </c>
      <c r="O20" s="5"/>
      <c r="P20" s="6" t="s">
        <v>29</v>
      </c>
      <c r="Q20" s="6" t="s">
        <v>61</v>
      </c>
      <c r="R20" s="6" t="s">
        <v>62</v>
      </c>
      <c r="S20" s="6"/>
      <c r="T20" s="6"/>
      <c r="U20" s="6"/>
      <c r="V20" s="6"/>
      <c r="W20" s="6"/>
      <c r="X20" s="6">
        <f t="shared" si="0"/>
        <v>0</v>
      </c>
    </row>
    <row r="21" spans="1:24">
      <c r="A21" t="s">
        <v>63</v>
      </c>
      <c r="B21" s="6">
        <f>B19-B20</f>
        <v>1800</v>
      </c>
      <c r="C21" s="6">
        <f>C19-C20</f>
        <v>960</v>
      </c>
      <c r="D21" s="6">
        <f>D19-D20</f>
        <v>1320</v>
      </c>
      <c r="E21" s="6">
        <f>E19-E20</f>
        <v>-200</v>
      </c>
      <c r="F21" s="6">
        <f>F19-F20</f>
        <v>1400</v>
      </c>
      <c r="G21" s="6">
        <f>G19-G20</f>
        <v>1120</v>
      </c>
      <c r="H21" s="6">
        <f>H19-H20</f>
        <v>1360</v>
      </c>
      <c r="I21" s="6">
        <f>I19-I20</f>
        <v>1752</v>
      </c>
      <c r="J21" s="6">
        <f>J19-J20</f>
        <v>720</v>
      </c>
      <c r="K21" s="6">
        <f>K19-K20</f>
        <v>-320</v>
      </c>
      <c r="L21" s="6">
        <f>L19-L20</f>
        <v>-320</v>
      </c>
      <c r="M21" s="6">
        <f>M19-M20</f>
        <v>1400</v>
      </c>
      <c r="N21" s="4">
        <f>SUM(Table2[[#This Row],[Column2]:[Column13]])</f>
        <v>10992</v>
      </c>
      <c r="O21" s="2"/>
      <c r="P21" t="s">
        <v>57</v>
      </c>
      <c r="Q21">
        <v>9</v>
      </c>
      <c r="R21">
        <v>450</v>
      </c>
    </row>
    <row r="22" spans="1:24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/>
      <c r="O22" s="2"/>
      <c r="P22" t="s">
        <v>64</v>
      </c>
      <c r="Q22">
        <v>10</v>
      </c>
      <c r="R22">
        <v>450</v>
      </c>
    </row>
    <row r="23" spans="1:24">
      <c r="N23" s="3"/>
      <c r="P23" t="s">
        <v>65</v>
      </c>
      <c r="Q23">
        <v>9</v>
      </c>
      <c r="R23">
        <v>450</v>
      </c>
    </row>
    <row r="24" spans="1:24">
      <c r="N24" s="3"/>
      <c r="P24" t="s">
        <v>66</v>
      </c>
      <c r="Q24">
        <v>6</v>
      </c>
      <c r="R24">
        <v>450</v>
      </c>
    </row>
    <row r="25" spans="1:24">
      <c r="N25" s="3"/>
      <c r="P25" t="s">
        <v>67</v>
      </c>
      <c r="Q25">
        <v>10</v>
      </c>
      <c r="R25">
        <v>450</v>
      </c>
    </row>
    <row r="26" spans="1:24">
      <c r="N26" s="3"/>
      <c r="P26" t="s">
        <v>68</v>
      </c>
      <c r="Q26">
        <v>9</v>
      </c>
      <c r="R26">
        <v>450</v>
      </c>
    </row>
    <row r="27" spans="1:24">
      <c r="P27" t="s">
        <v>55</v>
      </c>
      <c r="Q27">
        <v>9</v>
      </c>
      <c r="R27">
        <v>450</v>
      </c>
    </row>
    <row r="28" spans="1:24">
      <c r="P28" t="s">
        <v>69</v>
      </c>
      <c r="Q28">
        <v>10</v>
      </c>
      <c r="R28">
        <v>450</v>
      </c>
    </row>
    <row r="29" spans="1:24">
      <c r="P29" t="s">
        <v>70</v>
      </c>
      <c r="Q29">
        <v>10</v>
      </c>
      <c r="R29">
        <v>450</v>
      </c>
    </row>
    <row r="30" spans="1:24">
      <c r="P30" t="s">
        <v>71</v>
      </c>
      <c r="Q30">
        <v>8</v>
      </c>
      <c r="R30">
        <v>450</v>
      </c>
    </row>
    <row r="31" spans="1:24">
      <c r="P31" t="s">
        <v>48</v>
      </c>
      <c r="Q31">
        <v>8</v>
      </c>
      <c r="R31">
        <v>450</v>
      </c>
    </row>
    <row r="32" spans="1:24">
      <c r="P32" t="s">
        <v>72</v>
      </c>
      <c r="Q32">
        <v>10</v>
      </c>
      <c r="R32">
        <v>450</v>
      </c>
    </row>
    <row r="33" spans="16:18">
      <c r="Q33" t="s">
        <v>51</v>
      </c>
    </row>
    <row r="34" spans="16:18">
      <c r="P34" s="6" t="s">
        <v>29</v>
      </c>
      <c r="Q34" s="6" t="s">
        <v>61</v>
      </c>
      <c r="R34" s="6" t="s">
        <v>62</v>
      </c>
    </row>
    <row r="35" spans="16:18">
      <c r="P35" t="s">
        <v>33</v>
      </c>
      <c r="Q35">
        <v>7</v>
      </c>
      <c r="R35">
        <v>200</v>
      </c>
    </row>
    <row r="36" spans="16:18">
      <c r="P36" t="s">
        <v>35</v>
      </c>
      <c r="Q36">
        <v>5</v>
      </c>
      <c r="R36">
        <v>200</v>
      </c>
    </row>
    <row r="37" spans="16:18">
      <c r="P37" t="s">
        <v>37</v>
      </c>
      <c r="Q37">
        <v>3</v>
      </c>
      <c r="R37">
        <v>200</v>
      </c>
    </row>
    <row r="38" spans="16:18">
      <c r="P38" t="s">
        <v>38</v>
      </c>
      <c r="Q38">
        <v>5</v>
      </c>
      <c r="R38">
        <v>200</v>
      </c>
    </row>
    <row r="39" spans="16:18">
      <c r="P39" t="s">
        <v>40</v>
      </c>
      <c r="Q39">
        <v>5</v>
      </c>
      <c r="R39">
        <v>200</v>
      </c>
    </row>
    <row r="40" spans="16:18">
      <c r="P40" t="s">
        <v>42</v>
      </c>
      <c r="Q40">
        <v>6</v>
      </c>
      <c r="R40">
        <v>200</v>
      </c>
    </row>
    <row r="41" spans="16:18">
      <c r="P41" t="s">
        <v>55</v>
      </c>
      <c r="Q41">
        <v>6</v>
      </c>
      <c r="R41">
        <v>200</v>
      </c>
    </row>
    <row r="42" spans="16:18">
      <c r="P42" t="s">
        <v>21</v>
      </c>
      <c r="Q42">
        <v>7</v>
      </c>
      <c r="R42">
        <v>200</v>
      </c>
    </row>
    <row r="43" spans="16:18">
      <c r="P43" t="s">
        <v>22</v>
      </c>
      <c r="Q43">
        <v>7</v>
      </c>
      <c r="R43">
        <v>200</v>
      </c>
    </row>
    <row r="44" spans="16:18">
      <c r="P44" t="s">
        <v>23</v>
      </c>
      <c r="Q44">
        <v>0</v>
      </c>
      <c r="R44">
        <v>200</v>
      </c>
    </row>
    <row r="45" spans="16:18">
      <c r="P45" t="s">
        <v>48</v>
      </c>
      <c r="Q45">
        <v>0</v>
      </c>
      <c r="R45">
        <v>200</v>
      </c>
    </row>
    <row r="46" spans="16:18">
      <c r="P46" t="s">
        <v>56</v>
      </c>
      <c r="Q46">
        <v>5</v>
      </c>
      <c r="R46">
        <v>200</v>
      </c>
    </row>
    <row r="47" spans="16:18">
      <c r="Q47" t="s">
        <v>34</v>
      </c>
    </row>
    <row r="48" spans="16:18">
      <c r="P48" s="6" t="s">
        <v>29</v>
      </c>
      <c r="Q48" s="6" t="s">
        <v>61</v>
      </c>
      <c r="R48" s="6" t="s">
        <v>62</v>
      </c>
    </row>
    <row r="49" spans="16:18">
      <c r="P49" t="s">
        <v>57</v>
      </c>
      <c r="Q49">
        <v>5</v>
      </c>
      <c r="R49">
        <v>100</v>
      </c>
    </row>
    <row r="50" spans="16:18">
      <c r="P50" t="s">
        <v>73</v>
      </c>
      <c r="Q50">
        <v>3</v>
      </c>
      <c r="R50">
        <v>100</v>
      </c>
    </row>
    <row r="51" spans="16:18">
      <c r="P51" t="s">
        <v>65</v>
      </c>
      <c r="Q51">
        <v>3</v>
      </c>
      <c r="R51">
        <v>100</v>
      </c>
    </row>
    <row r="52" spans="16:18">
      <c r="P52" t="s">
        <v>66</v>
      </c>
      <c r="Q52">
        <v>2</v>
      </c>
      <c r="R52">
        <v>100</v>
      </c>
    </row>
    <row r="53" spans="16:18">
      <c r="P53" t="s">
        <v>67</v>
      </c>
      <c r="Q53">
        <v>2</v>
      </c>
      <c r="R53">
        <v>100</v>
      </c>
    </row>
    <row r="54" spans="16:18">
      <c r="P54" t="s">
        <v>74</v>
      </c>
      <c r="Q54">
        <v>3</v>
      </c>
      <c r="R54">
        <v>100</v>
      </c>
    </row>
    <row r="55" spans="16:18">
      <c r="P55" t="s">
        <v>55</v>
      </c>
      <c r="Q55">
        <v>4</v>
      </c>
      <c r="R55">
        <v>100</v>
      </c>
    </row>
    <row r="56" spans="16:18">
      <c r="P56" t="s">
        <v>21</v>
      </c>
      <c r="Q56">
        <v>4</v>
      </c>
      <c r="R56">
        <v>100</v>
      </c>
    </row>
    <row r="57" spans="16:18">
      <c r="P57" t="s">
        <v>70</v>
      </c>
      <c r="Q57">
        <v>4</v>
      </c>
      <c r="R57">
        <v>100</v>
      </c>
    </row>
    <row r="58" spans="16:18">
      <c r="P58" t="s">
        <v>71</v>
      </c>
      <c r="Q58">
        <v>0</v>
      </c>
      <c r="R58">
        <v>100</v>
      </c>
    </row>
    <row r="59" spans="16:18">
      <c r="P59" t="s">
        <v>48</v>
      </c>
      <c r="Q59">
        <v>0</v>
      </c>
      <c r="R59">
        <v>100</v>
      </c>
    </row>
    <row r="60" spans="16:18">
      <c r="P60" t="s">
        <v>72</v>
      </c>
      <c r="Q60">
        <v>5</v>
      </c>
      <c r="R60">
        <v>100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7C4C3-00A9-4B06-AC02-5C72476155C9}">
  <dimension ref="A1:Y67"/>
  <sheetViews>
    <sheetView topLeftCell="A21" workbookViewId="0">
      <selection activeCell="O22" sqref="O22"/>
    </sheetView>
  </sheetViews>
  <sheetFormatPr defaultRowHeight="15"/>
  <cols>
    <col min="1" max="1" width="24.28515625" customWidth="1"/>
    <col min="2" max="2" width="14.85546875" customWidth="1"/>
    <col min="3" max="3" width="13.42578125" customWidth="1"/>
    <col min="4" max="4" width="14.85546875" customWidth="1"/>
    <col min="5" max="5" width="18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5.42578125" customWidth="1"/>
    <col min="11" max="11" width="16.5703125" customWidth="1"/>
    <col min="12" max="12" width="16.28515625" customWidth="1"/>
    <col min="13" max="13" width="15.85546875" customWidth="1"/>
    <col min="14" max="14" width="12.5703125" bestFit="1" customWidth="1"/>
    <col min="16" max="16" width="18.42578125" customWidth="1"/>
  </cols>
  <sheetData>
    <row r="1" spans="1:19">
      <c r="A1" s="7" t="s">
        <v>13</v>
      </c>
    </row>
    <row r="2" spans="1:19"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7" t="s">
        <v>26</v>
      </c>
      <c r="O2" s="5"/>
      <c r="P2" s="5"/>
      <c r="Q2" s="5"/>
      <c r="R2" s="5"/>
      <c r="S2" s="5"/>
    </row>
    <row r="3" spans="1:19">
      <c r="A3" t="s">
        <v>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>
      <c r="A4" t="s">
        <v>28</v>
      </c>
      <c r="B4" s="5">
        <f>P28*$Q29</f>
        <v>6000</v>
      </c>
      <c r="C4" s="5">
        <f>P29*$Q29</f>
        <v>5000</v>
      </c>
      <c r="D4" s="5">
        <f>P30*$Q29</f>
        <v>4500</v>
      </c>
      <c r="E4" s="5">
        <f>P31*$Q29</f>
        <v>6000</v>
      </c>
      <c r="F4" s="5">
        <f>P32*$Q29</f>
        <v>7500</v>
      </c>
      <c r="G4" s="5">
        <f>P33*$Q29</f>
        <v>7500</v>
      </c>
      <c r="H4" s="5">
        <f>P34*$Q29</f>
        <v>9000</v>
      </c>
      <c r="I4" s="5">
        <f>P35*$Q29</f>
        <v>9500</v>
      </c>
      <c r="J4" s="5">
        <f>P36*$Q29</f>
        <v>9000</v>
      </c>
      <c r="K4" s="5">
        <f>P37*$Q29</f>
        <v>9000</v>
      </c>
      <c r="L4" s="5">
        <f>P38*$Q29</f>
        <v>10000</v>
      </c>
      <c r="M4" s="5">
        <f>P39*$Q29</f>
        <v>10000</v>
      </c>
      <c r="N4" s="5">
        <f>SUM(Table1[[#This Row],[Column2]:[Column13]])</f>
        <v>93000</v>
      </c>
      <c r="O4" s="5"/>
      <c r="P4" s="5"/>
    </row>
    <row r="5" spans="1:19">
      <c r="A5" t="s">
        <v>32</v>
      </c>
      <c r="B5" s="5">
        <f>P42*$Q43</f>
        <v>2500</v>
      </c>
      <c r="C5" s="5">
        <f>P43*$Q43</f>
        <v>2750</v>
      </c>
      <c r="D5" s="5">
        <f>P44*$Q43</f>
        <v>2500</v>
      </c>
      <c r="E5" s="5">
        <f>P45*$Q43</f>
        <v>3250</v>
      </c>
      <c r="F5" s="5">
        <f>P46*$Q43</f>
        <v>3000</v>
      </c>
      <c r="G5" s="5">
        <f>P47*$Q43</f>
        <v>2500</v>
      </c>
      <c r="H5" s="5">
        <f>P49*$Q43</f>
        <v>3250</v>
      </c>
      <c r="I5" s="5">
        <f>P49*$Q43</f>
        <v>3250</v>
      </c>
      <c r="J5" s="5">
        <f>P50*$Q43</f>
        <v>2500</v>
      </c>
      <c r="K5" s="5">
        <f>P51*$Q43</f>
        <v>0</v>
      </c>
      <c r="L5" s="5">
        <f>P52*$Q43</f>
        <v>0</v>
      </c>
      <c r="M5" s="5">
        <f>P53*$Q43</f>
        <v>3750</v>
      </c>
      <c r="N5" s="5">
        <f>SUM(Table1[[#This Row],[Column2]:[Column13]])</f>
        <v>29250</v>
      </c>
      <c r="O5" s="5"/>
      <c r="P5" s="5"/>
    </row>
    <row r="6" spans="1:19">
      <c r="A6" t="s">
        <v>34</v>
      </c>
      <c r="B6" s="5">
        <f>P56*$Q57</f>
        <v>1500</v>
      </c>
      <c r="C6" s="5">
        <f>P57*$Q57</f>
        <v>1800</v>
      </c>
      <c r="D6" s="5">
        <f>P58*$Q57</f>
        <v>1500</v>
      </c>
      <c r="E6" s="5">
        <f>P59*$Q57</f>
        <v>1500</v>
      </c>
      <c r="F6" s="5">
        <f>P60*$Q57</f>
        <v>1500</v>
      </c>
      <c r="G6" s="5">
        <f>P61*$Q57</f>
        <v>1500</v>
      </c>
      <c r="H6" s="5">
        <f>P62*$Q57</f>
        <v>1500</v>
      </c>
      <c r="I6" s="5">
        <f>P63*$Q57</f>
        <v>1500</v>
      </c>
      <c r="J6" s="5">
        <f>P64*$Q57</f>
        <v>0</v>
      </c>
      <c r="K6" s="5">
        <f>P65*$Q57</f>
        <v>750</v>
      </c>
      <c r="L6" s="5">
        <f>P66*$Q57</f>
        <v>750</v>
      </c>
      <c r="M6" s="5">
        <f>P67*$Q57</f>
        <v>1800</v>
      </c>
      <c r="N6" s="5">
        <f>SUM(Table1[[#This Row],[Column2]:[Column13]])</f>
        <v>15600</v>
      </c>
      <c r="O6" s="5"/>
      <c r="P6" s="5"/>
    </row>
    <row r="7" spans="1:19">
      <c r="A7" s="2" t="s">
        <v>36</v>
      </c>
      <c r="B7" s="6">
        <f>B4+B5+B6</f>
        <v>10000</v>
      </c>
      <c r="C7" s="6">
        <f>C4+C5+C6</f>
        <v>9550</v>
      </c>
      <c r="D7" s="6">
        <f>D4+D5+D6</f>
        <v>8500</v>
      </c>
      <c r="E7" s="6">
        <f>E4+E5+E6</f>
        <v>10750</v>
      </c>
      <c r="F7" s="6">
        <f>F4+F5+F6</f>
        <v>12000</v>
      </c>
      <c r="G7" s="6">
        <f>G4+G5+G6</f>
        <v>11500</v>
      </c>
      <c r="H7" s="6">
        <f>H4+H5+H6</f>
        <v>13750</v>
      </c>
      <c r="I7" s="6">
        <f>I4+I5+I6</f>
        <v>14250</v>
      </c>
      <c r="J7" s="6">
        <f>J4+J5+J6</f>
        <v>11500</v>
      </c>
      <c r="K7" s="6">
        <f>K4+K5+K6</f>
        <v>9750</v>
      </c>
      <c r="L7" s="6">
        <f>L4+L5+L6</f>
        <v>10750</v>
      </c>
      <c r="M7" s="6">
        <f>M4+M5+M6</f>
        <v>15550</v>
      </c>
      <c r="N7" s="5">
        <f>SUM(Table1[[#This Row],[Column2]:[Column13]])</f>
        <v>137850</v>
      </c>
      <c r="O7" s="5"/>
      <c r="P7" s="5"/>
    </row>
    <row r="8" spans="1:19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>
      <c r="A9" s="2" t="s">
        <v>39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9">
      <c r="A10" t="s">
        <v>41</v>
      </c>
      <c r="B10" s="5">
        <v>3000</v>
      </c>
      <c r="C10" s="5">
        <v>3000</v>
      </c>
      <c r="D10" s="5">
        <v>3000</v>
      </c>
      <c r="E10" s="5">
        <v>3000</v>
      </c>
      <c r="F10" s="5">
        <v>3000</v>
      </c>
      <c r="G10" s="5">
        <v>3000</v>
      </c>
      <c r="H10" s="5">
        <v>3000</v>
      </c>
      <c r="I10" s="5">
        <v>3000</v>
      </c>
      <c r="J10" s="5">
        <v>3000</v>
      </c>
      <c r="K10" s="5">
        <v>3000</v>
      </c>
      <c r="L10" s="5">
        <v>3000</v>
      </c>
      <c r="M10" s="5">
        <v>3000</v>
      </c>
      <c r="N10" s="5">
        <f>SUM(Table1[[#This Row],[Column2]:[Column13]])</f>
        <v>36000</v>
      </c>
    </row>
    <row r="11" spans="1:19">
      <c r="A11" t="s">
        <v>43</v>
      </c>
      <c r="B11" s="5">
        <v>1000</v>
      </c>
      <c r="C11" s="5">
        <v>1000</v>
      </c>
      <c r="D11" s="5">
        <v>1000</v>
      </c>
      <c r="E11" s="5">
        <v>1000</v>
      </c>
      <c r="F11" s="5">
        <v>1000</v>
      </c>
      <c r="G11" s="5">
        <v>1000</v>
      </c>
      <c r="H11" s="5">
        <v>1000</v>
      </c>
      <c r="I11" s="5">
        <v>1000</v>
      </c>
      <c r="J11" s="5">
        <v>1000</v>
      </c>
      <c r="K11" s="5">
        <v>1000</v>
      </c>
      <c r="L11" s="5">
        <v>1000</v>
      </c>
      <c r="M11" s="5">
        <v>1000</v>
      </c>
      <c r="N11" s="3">
        <f>SUM(Table1[[#This Row],[Column2]:[Column13]])</f>
        <v>12000</v>
      </c>
    </row>
    <row r="12" spans="1:19">
      <c r="A12" t="s">
        <v>44</v>
      </c>
      <c r="B12" s="5">
        <v>50</v>
      </c>
      <c r="C12" s="5">
        <v>50</v>
      </c>
      <c r="D12" s="5">
        <v>50</v>
      </c>
      <c r="E12" s="5">
        <v>50</v>
      </c>
      <c r="F12" s="5">
        <v>50</v>
      </c>
      <c r="G12" s="5">
        <v>50</v>
      </c>
      <c r="H12" s="5">
        <v>50</v>
      </c>
      <c r="I12" s="5">
        <v>50</v>
      </c>
      <c r="J12" s="5">
        <v>50</v>
      </c>
      <c r="K12" s="5">
        <v>50</v>
      </c>
      <c r="L12" s="5">
        <v>50</v>
      </c>
      <c r="M12" s="5">
        <v>50</v>
      </c>
      <c r="N12" s="3">
        <f>SUM(Table1[[#This Row],[Column2]:[Column13]])</f>
        <v>600</v>
      </c>
    </row>
    <row r="13" spans="1:19">
      <c r="A13" t="s">
        <v>45</v>
      </c>
      <c r="B13" s="5">
        <v>100</v>
      </c>
      <c r="C13" s="5">
        <v>100</v>
      </c>
      <c r="D13" s="5">
        <v>100</v>
      </c>
      <c r="E13" s="5">
        <v>100</v>
      </c>
      <c r="F13" s="5">
        <v>100</v>
      </c>
      <c r="G13" s="5">
        <v>100</v>
      </c>
      <c r="H13" s="5">
        <v>100</v>
      </c>
      <c r="I13" s="5">
        <v>100</v>
      </c>
      <c r="J13" s="5">
        <v>100</v>
      </c>
      <c r="K13" s="5">
        <v>100</v>
      </c>
      <c r="L13" s="5">
        <v>100</v>
      </c>
      <c r="M13" s="5">
        <v>100</v>
      </c>
      <c r="N13" s="3">
        <f>SUM(Table1[[#This Row],[Column2]:[Column13]])</f>
        <v>1200</v>
      </c>
    </row>
    <row r="14" spans="1:19">
      <c r="A14" t="s">
        <v>46</v>
      </c>
      <c r="B14" s="5">
        <v>150</v>
      </c>
      <c r="C14" s="5">
        <v>150</v>
      </c>
      <c r="D14" s="5">
        <v>150</v>
      </c>
      <c r="E14" s="5">
        <v>150</v>
      </c>
      <c r="F14" s="5">
        <v>150</v>
      </c>
      <c r="G14" s="5">
        <v>150</v>
      </c>
      <c r="H14" s="5">
        <v>150</v>
      </c>
      <c r="I14" s="5">
        <v>160</v>
      </c>
      <c r="J14" s="5">
        <v>50</v>
      </c>
      <c r="K14" s="5">
        <v>50</v>
      </c>
      <c r="L14" s="5">
        <v>50</v>
      </c>
      <c r="M14" s="5">
        <v>170</v>
      </c>
      <c r="N14" s="3">
        <f>SUM(Table1[[#This Row],[Column2]:[Column13]])</f>
        <v>1530</v>
      </c>
    </row>
    <row r="15" spans="1:19">
      <c r="A15" t="s">
        <v>47</v>
      </c>
      <c r="B15" s="5">
        <v>300</v>
      </c>
      <c r="C15" s="5">
        <v>300</v>
      </c>
      <c r="D15" s="5">
        <v>300</v>
      </c>
      <c r="E15" s="5">
        <v>300</v>
      </c>
      <c r="F15" s="5">
        <v>300</v>
      </c>
      <c r="G15" s="5">
        <v>300</v>
      </c>
      <c r="H15" s="5">
        <v>300</v>
      </c>
      <c r="I15" s="5">
        <v>300</v>
      </c>
      <c r="J15" s="5">
        <v>300</v>
      </c>
      <c r="K15" s="5">
        <v>300</v>
      </c>
      <c r="L15" s="5">
        <v>300</v>
      </c>
      <c r="M15" s="5">
        <v>300</v>
      </c>
      <c r="N15" s="3">
        <f>SUM(Table1[[#This Row],[Column2]:[Column13]])</f>
        <v>3600</v>
      </c>
    </row>
    <row r="16" spans="1:19">
      <c r="A16" s="2" t="s">
        <v>49</v>
      </c>
      <c r="B16" s="6">
        <f>B10+B11+B12+B13+B14+B15</f>
        <v>4600</v>
      </c>
      <c r="C16" s="6">
        <f>C10+C11+C12+C13+C14+C15</f>
        <v>4600</v>
      </c>
      <c r="D16" s="6">
        <f>D10+D11+D12+D13+D14+D15</f>
        <v>4600</v>
      </c>
      <c r="E16" s="6">
        <f>E10+E11+E12+E13+E14+E15</f>
        <v>4600</v>
      </c>
      <c r="F16" s="6">
        <f>F10+F11+F12+F13+F14+F15</f>
        <v>4600</v>
      </c>
      <c r="G16" s="6">
        <f>G10+G11+G12+G13+G14+G15</f>
        <v>4600</v>
      </c>
      <c r="H16" s="6">
        <f>H10+H11+H12+H13+H14+H15</f>
        <v>4600</v>
      </c>
      <c r="I16" s="6">
        <f>I10+I11+I12+I13+I14+I15</f>
        <v>4610</v>
      </c>
      <c r="J16" s="6">
        <f>J10+J11+J12+J13+J14+J15</f>
        <v>4500</v>
      </c>
      <c r="K16" s="6">
        <f>K10+K11+K12+K13+K14+K15</f>
        <v>4500</v>
      </c>
      <c r="L16" s="6">
        <f>L10+L11+L12+L13+L14+L15</f>
        <v>4500</v>
      </c>
      <c r="M16" s="6">
        <f>M10+M11+M12+M13+M14+M15</f>
        <v>4620</v>
      </c>
      <c r="N16" s="3">
        <f>SUM(Table1[[#This Row],[Column2]:[Column13]])</f>
        <v>54930</v>
      </c>
    </row>
    <row r="17" spans="1:25">
      <c r="N17" s="3"/>
    </row>
    <row r="18" spans="1:25">
      <c r="A18" t="s">
        <v>52</v>
      </c>
      <c r="B18" s="5">
        <f>B7-B16</f>
        <v>5400</v>
      </c>
      <c r="C18" s="5">
        <f>C7-C16</f>
        <v>4950</v>
      </c>
      <c r="D18" s="5">
        <f>D7-D16</f>
        <v>3900</v>
      </c>
      <c r="E18" s="5">
        <f>E7-E16</f>
        <v>6150</v>
      </c>
      <c r="F18" s="5">
        <f>F7-F16</f>
        <v>7400</v>
      </c>
      <c r="G18" s="5">
        <f>G7-G16</f>
        <v>6900</v>
      </c>
      <c r="H18" s="5">
        <f>H7-H16</f>
        <v>9150</v>
      </c>
      <c r="I18" s="5">
        <f>I7-I16</f>
        <v>9640</v>
      </c>
      <c r="J18" s="5">
        <f>J7-J16</f>
        <v>7000</v>
      </c>
      <c r="K18" s="5">
        <f>K7-K16</f>
        <v>5250</v>
      </c>
      <c r="L18" s="5">
        <f>L7-L16</f>
        <v>6250</v>
      </c>
      <c r="M18" s="5">
        <f>M7-M16</f>
        <v>10930</v>
      </c>
      <c r="N18" s="3">
        <f>SUM(Table1[[#This Row],[Column2]:[Column13]])</f>
        <v>82920</v>
      </c>
    </row>
    <row r="19" spans="1:25">
      <c r="A19" s="8" t="s">
        <v>75</v>
      </c>
      <c r="B19" s="5">
        <f>20%*B18</f>
        <v>1080</v>
      </c>
      <c r="C19" s="5">
        <f t="shared" ref="C19:N19" si="0">20%*C18</f>
        <v>990</v>
      </c>
      <c r="D19" s="5">
        <f t="shared" si="0"/>
        <v>780</v>
      </c>
      <c r="E19" s="5">
        <f t="shared" si="0"/>
        <v>1230</v>
      </c>
      <c r="F19" s="5">
        <f t="shared" si="0"/>
        <v>1480</v>
      </c>
      <c r="G19" s="5">
        <f t="shared" si="0"/>
        <v>1380</v>
      </c>
      <c r="H19" s="5">
        <f t="shared" si="0"/>
        <v>1830</v>
      </c>
      <c r="I19" s="5">
        <f t="shared" si="0"/>
        <v>1928</v>
      </c>
      <c r="J19" s="5">
        <f t="shared" si="0"/>
        <v>1400</v>
      </c>
      <c r="K19" s="5">
        <f t="shared" si="0"/>
        <v>1050</v>
      </c>
      <c r="L19" s="5">
        <f t="shared" si="0"/>
        <v>1250</v>
      </c>
      <c r="M19" s="5">
        <f t="shared" si="0"/>
        <v>2186</v>
      </c>
      <c r="N19" s="3">
        <f>SUM(Table1[[#This Row],[Column2]:[Column13]])</f>
        <v>16584</v>
      </c>
    </row>
    <row r="20" spans="1:25">
      <c r="A20" t="s">
        <v>76</v>
      </c>
      <c r="B20" s="5">
        <f>B18-B19</f>
        <v>4320</v>
      </c>
      <c r="C20" s="5">
        <f>C18-C19</f>
        <v>3960</v>
      </c>
      <c r="D20" s="5">
        <f>D18-D19</f>
        <v>3120</v>
      </c>
      <c r="E20" s="5">
        <f>E18-E19</f>
        <v>4920</v>
      </c>
      <c r="F20" s="5">
        <f>F18-F19</f>
        <v>5920</v>
      </c>
      <c r="G20" s="5">
        <f>G18-G19</f>
        <v>5520</v>
      </c>
      <c r="H20" s="5">
        <f>H18-H19</f>
        <v>7320</v>
      </c>
      <c r="I20" s="5">
        <f>I18-I19</f>
        <v>7712</v>
      </c>
      <c r="J20" s="5">
        <f>J18-J19</f>
        <v>5600</v>
      </c>
      <c r="K20" s="5">
        <f>K18-K19</f>
        <v>4200</v>
      </c>
      <c r="L20" s="5">
        <f>L18-L19</f>
        <v>5000</v>
      </c>
      <c r="M20" s="5">
        <f>M18-M19</f>
        <v>8744</v>
      </c>
      <c r="N20" s="4">
        <f>SUM(B20:M20)</f>
        <v>66336</v>
      </c>
    </row>
    <row r="21" spans="1:25">
      <c r="N21" s="3"/>
    </row>
    <row r="22" spans="1:25">
      <c r="N22" s="3"/>
      <c r="O22" t="s">
        <v>77</v>
      </c>
      <c r="Y22" s="11"/>
    </row>
    <row r="23" spans="1:25">
      <c r="N23" s="3"/>
      <c r="O23" t="s">
        <v>78</v>
      </c>
      <c r="Y23" s="10"/>
    </row>
    <row r="24" spans="1:25">
      <c r="O24" t="s">
        <v>79</v>
      </c>
      <c r="Y24" s="11"/>
    </row>
    <row r="25" spans="1:25">
      <c r="Y25" s="10"/>
    </row>
    <row r="26" spans="1:25">
      <c r="Y26" s="11"/>
    </row>
    <row r="27" spans="1:25">
      <c r="Y27" s="10"/>
    </row>
    <row r="28" spans="1:25">
      <c r="O28" t="s">
        <v>57</v>
      </c>
      <c r="P28">
        <v>12</v>
      </c>
      <c r="Q28">
        <v>500</v>
      </c>
    </row>
    <row r="29" spans="1:25">
      <c r="O29" t="s">
        <v>35</v>
      </c>
      <c r="P29">
        <v>10</v>
      </c>
      <c r="Q29">
        <v>500</v>
      </c>
    </row>
    <row r="30" spans="1:25">
      <c r="O30" t="s">
        <v>37</v>
      </c>
      <c r="P30">
        <v>9</v>
      </c>
      <c r="Q30">
        <v>500</v>
      </c>
    </row>
    <row r="31" spans="1:25">
      <c r="O31" t="s">
        <v>38</v>
      </c>
      <c r="P31">
        <v>12</v>
      </c>
      <c r="Q31">
        <v>500</v>
      </c>
    </row>
    <row r="32" spans="1:25">
      <c r="O32" t="s">
        <v>40</v>
      </c>
      <c r="P32">
        <v>15</v>
      </c>
      <c r="Q32">
        <v>500</v>
      </c>
    </row>
    <row r="33" spans="11:17">
      <c r="O33" t="s">
        <v>42</v>
      </c>
      <c r="P33">
        <v>15</v>
      </c>
      <c r="Q33">
        <v>500</v>
      </c>
    </row>
    <row r="34" spans="11:17">
      <c r="O34" t="s">
        <v>20</v>
      </c>
      <c r="P34">
        <v>18</v>
      </c>
      <c r="Q34">
        <v>500</v>
      </c>
    </row>
    <row r="35" spans="11:17">
      <c r="O35" t="s">
        <v>21</v>
      </c>
      <c r="P35">
        <v>19</v>
      </c>
      <c r="Q35">
        <v>500</v>
      </c>
    </row>
    <row r="36" spans="11:17">
      <c r="O36" t="s">
        <v>22</v>
      </c>
      <c r="P36">
        <v>18</v>
      </c>
      <c r="Q36">
        <v>500</v>
      </c>
    </row>
    <row r="37" spans="11:17">
      <c r="O37" t="s">
        <v>23</v>
      </c>
      <c r="P37">
        <v>18</v>
      </c>
      <c r="Q37">
        <v>500</v>
      </c>
    </row>
    <row r="38" spans="11:17">
      <c r="O38" t="s">
        <v>24</v>
      </c>
      <c r="P38">
        <v>20</v>
      </c>
      <c r="Q38">
        <v>500</v>
      </c>
    </row>
    <row r="39" spans="11:17">
      <c r="O39" t="s">
        <v>50</v>
      </c>
      <c r="P39">
        <v>20</v>
      </c>
      <c r="Q39">
        <v>500</v>
      </c>
    </row>
    <row r="40" spans="11:17">
      <c r="K40" s="11"/>
      <c r="P40" t="s">
        <v>51</v>
      </c>
    </row>
    <row r="41" spans="11:17">
      <c r="K41" s="10"/>
      <c r="O41" s="2" t="s">
        <v>29</v>
      </c>
      <c r="P41" s="2" t="s">
        <v>80</v>
      </c>
      <c r="Q41" s="2" t="s">
        <v>31</v>
      </c>
    </row>
    <row r="42" spans="11:17">
      <c r="K42" s="11"/>
      <c r="O42" t="s">
        <v>33</v>
      </c>
      <c r="P42">
        <v>10</v>
      </c>
      <c r="Q42">
        <v>250</v>
      </c>
    </row>
    <row r="43" spans="11:17">
      <c r="K43" s="10"/>
      <c r="O43" t="s">
        <v>35</v>
      </c>
      <c r="P43">
        <v>11</v>
      </c>
      <c r="Q43">
        <v>250</v>
      </c>
    </row>
    <row r="44" spans="11:17">
      <c r="K44" s="11"/>
      <c r="O44" t="s">
        <v>37</v>
      </c>
      <c r="P44">
        <v>10</v>
      </c>
      <c r="Q44">
        <v>250</v>
      </c>
    </row>
    <row r="45" spans="11:17">
      <c r="K45" s="34"/>
      <c r="O45" t="s">
        <v>38</v>
      </c>
      <c r="P45">
        <v>13</v>
      </c>
      <c r="Q45">
        <v>250</v>
      </c>
    </row>
    <row r="46" spans="11:17">
      <c r="O46" t="s">
        <v>40</v>
      </c>
      <c r="P46">
        <v>12</v>
      </c>
      <c r="Q46">
        <v>250</v>
      </c>
    </row>
    <row r="47" spans="11:17">
      <c r="O47" t="s">
        <v>42</v>
      </c>
      <c r="P47">
        <v>10</v>
      </c>
      <c r="Q47">
        <v>250</v>
      </c>
    </row>
    <row r="48" spans="11:17">
      <c r="O48" t="s">
        <v>55</v>
      </c>
      <c r="P48">
        <v>14</v>
      </c>
      <c r="Q48">
        <v>250</v>
      </c>
    </row>
    <row r="49" spans="15:17">
      <c r="O49" t="s">
        <v>21</v>
      </c>
      <c r="P49">
        <v>13</v>
      </c>
      <c r="Q49">
        <v>250</v>
      </c>
    </row>
    <row r="50" spans="15:17">
      <c r="O50" t="s">
        <v>22</v>
      </c>
      <c r="P50">
        <v>10</v>
      </c>
      <c r="Q50">
        <v>250</v>
      </c>
    </row>
    <row r="51" spans="15:17">
      <c r="O51" t="s">
        <v>23</v>
      </c>
      <c r="Q51">
        <v>250</v>
      </c>
    </row>
    <row r="52" spans="15:17">
      <c r="O52" t="s">
        <v>48</v>
      </c>
      <c r="Q52">
        <v>250</v>
      </c>
    </row>
    <row r="53" spans="15:17">
      <c r="O53" t="s">
        <v>56</v>
      </c>
      <c r="P53">
        <v>15</v>
      </c>
      <c r="Q53">
        <v>250</v>
      </c>
    </row>
    <row r="54" spans="15:17">
      <c r="P54" t="s">
        <v>34</v>
      </c>
    </row>
    <row r="55" spans="15:17">
      <c r="O55" s="2" t="s">
        <v>29</v>
      </c>
      <c r="P55" s="2" t="s">
        <v>80</v>
      </c>
      <c r="Q55" s="2" t="s">
        <v>31</v>
      </c>
    </row>
    <row r="56" spans="15:17">
      <c r="O56" t="s">
        <v>33</v>
      </c>
      <c r="P56">
        <v>10</v>
      </c>
      <c r="Q56">
        <v>150</v>
      </c>
    </row>
    <row r="57" spans="15:17">
      <c r="O57" t="s">
        <v>35</v>
      </c>
      <c r="P57">
        <v>12</v>
      </c>
      <c r="Q57">
        <v>150</v>
      </c>
    </row>
    <row r="58" spans="15:17">
      <c r="O58" t="s">
        <v>37</v>
      </c>
      <c r="P58">
        <v>10</v>
      </c>
      <c r="Q58">
        <v>150</v>
      </c>
    </row>
    <row r="59" spans="15:17">
      <c r="O59" t="s">
        <v>38</v>
      </c>
      <c r="P59">
        <v>10</v>
      </c>
      <c r="Q59">
        <v>150</v>
      </c>
    </row>
    <row r="60" spans="15:17">
      <c r="O60" t="s">
        <v>40</v>
      </c>
      <c r="P60">
        <v>10</v>
      </c>
      <c r="Q60">
        <v>150</v>
      </c>
    </row>
    <row r="61" spans="15:17">
      <c r="O61" t="s">
        <v>42</v>
      </c>
      <c r="P61">
        <v>10</v>
      </c>
      <c r="Q61">
        <v>150</v>
      </c>
    </row>
    <row r="62" spans="15:17">
      <c r="O62" t="s">
        <v>20</v>
      </c>
      <c r="P62">
        <v>10</v>
      </c>
      <c r="Q62">
        <v>150</v>
      </c>
    </row>
    <row r="63" spans="15:17">
      <c r="O63" t="s">
        <v>21</v>
      </c>
      <c r="P63">
        <v>10</v>
      </c>
      <c r="Q63">
        <v>150</v>
      </c>
    </row>
    <row r="64" spans="15:17">
      <c r="O64" t="s">
        <v>22</v>
      </c>
      <c r="Q64">
        <v>150</v>
      </c>
    </row>
    <row r="65" spans="15:17">
      <c r="O65" t="s">
        <v>23</v>
      </c>
      <c r="P65">
        <v>5</v>
      </c>
      <c r="Q65">
        <v>150</v>
      </c>
    </row>
    <row r="66" spans="15:17">
      <c r="O66" t="s">
        <v>24</v>
      </c>
      <c r="P66">
        <v>5</v>
      </c>
      <c r="Q66">
        <v>150</v>
      </c>
    </row>
    <row r="67" spans="15:17">
      <c r="O67" t="s">
        <v>50</v>
      </c>
      <c r="P67">
        <v>12</v>
      </c>
      <c r="Q67">
        <v>150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02CA-3962-43C2-AE2D-52F2EF6D9BD2}">
  <dimension ref="A1:N22"/>
  <sheetViews>
    <sheetView showGridLines="0" showRowColHeaders="0" tabSelected="1" workbookViewId="0">
      <selection activeCell="K1" sqref="K1"/>
    </sheetView>
  </sheetViews>
  <sheetFormatPr defaultRowHeight="15"/>
  <cols>
    <col min="1" max="1" width="27.28515625" customWidth="1"/>
    <col min="2" max="2" width="12.85546875" customWidth="1"/>
    <col min="3" max="3" width="14.5703125" customWidth="1"/>
    <col min="4" max="4" width="15" customWidth="1"/>
    <col min="5" max="5" width="11.5703125" bestFit="1" customWidth="1"/>
    <col min="6" max="6" width="13" customWidth="1"/>
    <col min="7" max="7" width="10.7109375" bestFit="1" customWidth="1"/>
    <col min="8" max="8" width="11.7109375" bestFit="1" customWidth="1"/>
    <col min="9" max="9" width="10.7109375" bestFit="1" customWidth="1"/>
    <col min="10" max="10" width="13.28515625" customWidth="1"/>
    <col min="11" max="13" width="11.5703125" bestFit="1" customWidth="1"/>
    <col min="14" max="14" width="11.5703125" customWidth="1"/>
  </cols>
  <sheetData>
    <row r="1" spans="1:14">
      <c r="C1" s="9" t="s">
        <v>81</v>
      </c>
      <c r="F1" s="10"/>
      <c r="G1" s="10"/>
      <c r="H1" s="10"/>
      <c r="I1" s="10"/>
      <c r="J1" s="10"/>
      <c r="K1" t="s">
        <v>82</v>
      </c>
      <c r="L1" t="s">
        <v>83</v>
      </c>
      <c r="M1" t="s">
        <v>84</v>
      </c>
      <c r="N1" t="s">
        <v>85</v>
      </c>
    </row>
    <row r="2" spans="1:14">
      <c r="A2" s="9"/>
      <c r="B2" s="10"/>
      <c r="C2" s="10"/>
      <c r="D2" s="10"/>
      <c r="E2" s="10"/>
      <c r="F2" s="12"/>
      <c r="G2" s="12"/>
      <c r="H2" s="12"/>
      <c r="I2" s="12"/>
      <c r="J2" s="12"/>
      <c r="K2" s="2"/>
      <c r="L2" s="2"/>
      <c r="M2" s="2"/>
      <c r="N2" s="7"/>
    </row>
    <row r="3" spans="1:14">
      <c r="A3" s="11"/>
      <c r="B3" s="12" t="s">
        <v>14</v>
      </c>
      <c r="C3" s="12" t="s">
        <v>15</v>
      </c>
      <c r="D3" s="12" t="s">
        <v>16</v>
      </c>
      <c r="E3" s="12" t="s">
        <v>17</v>
      </c>
      <c r="F3" s="12" t="s">
        <v>18</v>
      </c>
      <c r="G3" s="12" t="s">
        <v>19</v>
      </c>
      <c r="H3" s="12" t="s">
        <v>20</v>
      </c>
      <c r="I3" s="12" t="s">
        <v>21</v>
      </c>
      <c r="J3" s="12" t="s">
        <v>22</v>
      </c>
      <c r="K3" s="2" t="s">
        <v>23</v>
      </c>
      <c r="L3" s="2" t="s">
        <v>24</v>
      </c>
      <c r="M3" s="2" t="s">
        <v>25</v>
      </c>
      <c r="N3" s="7" t="s">
        <v>26</v>
      </c>
    </row>
    <row r="4" spans="1:14">
      <c r="A4" s="11" t="s">
        <v>86</v>
      </c>
      <c r="B4" s="12"/>
      <c r="C4" s="12"/>
      <c r="D4" s="12"/>
      <c r="E4" s="12"/>
      <c r="F4" s="14"/>
      <c r="G4" s="14"/>
      <c r="H4" s="14"/>
      <c r="I4" s="14"/>
      <c r="J4" s="14"/>
      <c r="K4" s="3"/>
      <c r="L4" s="3"/>
      <c r="M4" s="3"/>
      <c r="N4" s="3"/>
    </row>
    <row r="5" spans="1:14">
      <c r="A5" s="11" t="s">
        <v>87</v>
      </c>
      <c r="B5" s="14">
        <v>1600</v>
      </c>
      <c r="C5" s="14">
        <v>1600</v>
      </c>
      <c r="D5" s="14">
        <v>1600</v>
      </c>
      <c r="E5" s="14">
        <v>3200</v>
      </c>
      <c r="F5" s="14">
        <v>4000</v>
      </c>
      <c r="G5" s="14">
        <v>3600</v>
      </c>
      <c r="H5" s="14">
        <v>3200</v>
      </c>
      <c r="I5" s="14">
        <v>3200</v>
      </c>
      <c r="J5" s="14">
        <v>3200</v>
      </c>
      <c r="K5" s="3">
        <v>3200</v>
      </c>
      <c r="L5" s="3">
        <v>3200</v>
      </c>
      <c r="M5" s="3">
        <v>3200</v>
      </c>
      <c r="N5" s="3">
        <f>SUM(B5:M5)</f>
        <v>34800</v>
      </c>
    </row>
    <row r="6" spans="1:14">
      <c r="A6" s="10" t="s">
        <v>88</v>
      </c>
      <c r="B6" s="13">
        <v>400</v>
      </c>
      <c r="C6" s="13">
        <v>400</v>
      </c>
      <c r="D6" s="13">
        <f>Q37*$R34</f>
        <v>0</v>
      </c>
      <c r="E6" s="13">
        <v>1000</v>
      </c>
      <c r="F6" s="13">
        <v>1200</v>
      </c>
      <c r="G6" s="13">
        <v>1400</v>
      </c>
      <c r="H6" s="13">
        <v>1200</v>
      </c>
      <c r="I6" s="13">
        <v>1400</v>
      </c>
      <c r="J6" s="13">
        <v>1400</v>
      </c>
      <c r="K6" s="3">
        <f>P29*$Q24</f>
        <v>0</v>
      </c>
      <c r="L6" s="3">
        <f>P30*$Q24</f>
        <v>0</v>
      </c>
      <c r="M6" s="3">
        <v>1000</v>
      </c>
      <c r="N6" s="3">
        <f>SUM(N4:N5)</f>
        <v>34800</v>
      </c>
    </row>
    <row r="7" spans="1:14">
      <c r="A7" s="11" t="s">
        <v>89</v>
      </c>
      <c r="B7" s="14">
        <f>Q48*$R48</f>
        <v>0</v>
      </c>
      <c r="C7" s="14">
        <v>100</v>
      </c>
      <c r="D7" s="14">
        <v>100</v>
      </c>
      <c r="E7" s="14">
        <v>100</v>
      </c>
      <c r="F7" s="14">
        <v>200</v>
      </c>
      <c r="G7" s="14">
        <v>200</v>
      </c>
      <c r="H7" s="14">
        <v>300</v>
      </c>
      <c r="I7" s="14">
        <v>400</v>
      </c>
      <c r="J7" s="14">
        <v>400</v>
      </c>
      <c r="K7" s="3">
        <f>P43*$Q34</f>
        <v>0</v>
      </c>
      <c r="L7" s="3">
        <f>P44*$Q34</f>
        <v>0</v>
      </c>
      <c r="M7" s="3">
        <v>500</v>
      </c>
      <c r="N7" s="4">
        <f>SUM(B7:M7)</f>
        <v>2300</v>
      </c>
    </row>
    <row r="8" spans="1:14">
      <c r="A8" s="15" t="s">
        <v>90</v>
      </c>
      <c r="B8" s="16">
        <f>B5+B6+B7</f>
        <v>2000</v>
      </c>
      <c r="C8" s="16">
        <f>C5+C6+C7</f>
        <v>2100</v>
      </c>
      <c r="D8" s="16">
        <f>D5+D6+D7</f>
        <v>1700</v>
      </c>
      <c r="E8" s="16">
        <f>E5+E6+E7</f>
        <v>4300</v>
      </c>
      <c r="F8" s="16">
        <f>F5+F6+F7</f>
        <v>5400</v>
      </c>
      <c r="G8" s="16">
        <f>G5+G6+G7</f>
        <v>5200</v>
      </c>
      <c r="H8" s="16">
        <f>H5+H6+H7</f>
        <v>4700</v>
      </c>
      <c r="I8" s="16">
        <f>I5+I6+I7</f>
        <v>5000</v>
      </c>
      <c r="J8" s="16">
        <f>J5+J6+J7</f>
        <v>5000</v>
      </c>
      <c r="K8" s="4">
        <f>K5+K6+K7</f>
        <v>3200</v>
      </c>
      <c r="L8" s="4">
        <f>L5+L6+L7</f>
        <v>3200</v>
      </c>
      <c r="M8" s="4">
        <f>M5+M6+M7</f>
        <v>4700</v>
      </c>
      <c r="N8" s="3">
        <f>SUM(B8:M8)</f>
        <v>46500</v>
      </c>
    </row>
    <row r="9" spans="1:14">
      <c r="A9" s="11"/>
      <c r="B9" s="14"/>
      <c r="C9" s="14"/>
      <c r="D9" s="14"/>
      <c r="E9" s="14"/>
      <c r="F9" s="13"/>
      <c r="G9" s="13"/>
      <c r="H9" s="13"/>
      <c r="I9" s="13"/>
      <c r="J9" s="13"/>
      <c r="K9" s="3"/>
      <c r="L9" s="3"/>
      <c r="M9" s="3"/>
      <c r="N9" s="3"/>
    </row>
    <row r="10" spans="1:14">
      <c r="A10" s="15" t="s">
        <v>91</v>
      </c>
      <c r="B10" s="13"/>
      <c r="C10" s="13"/>
      <c r="D10" s="13"/>
      <c r="E10" s="13"/>
      <c r="F10" s="14">
        <v>2500</v>
      </c>
      <c r="G10" s="14">
        <v>2500</v>
      </c>
      <c r="H10" s="14">
        <v>2500</v>
      </c>
      <c r="I10" s="14">
        <v>2500</v>
      </c>
      <c r="J10" s="14">
        <v>2500</v>
      </c>
      <c r="K10" s="3">
        <v>1703.2</v>
      </c>
      <c r="L10" s="3">
        <v>1703.2</v>
      </c>
      <c r="M10" s="3">
        <v>1703.2</v>
      </c>
      <c r="N10" s="3">
        <f>SUM(B10:M10)</f>
        <v>17609.600000000002</v>
      </c>
    </row>
    <row r="11" spans="1:14">
      <c r="A11" s="11" t="s">
        <v>41</v>
      </c>
      <c r="B11" s="14">
        <v>1703.2</v>
      </c>
      <c r="C11" s="14">
        <v>2500</v>
      </c>
      <c r="D11" s="14">
        <v>2500</v>
      </c>
      <c r="E11" s="14">
        <v>2500</v>
      </c>
      <c r="F11" s="13">
        <v>1000</v>
      </c>
      <c r="G11" s="13">
        <v>1000</v>
      </c>
      <c r="H11" s="13">
        <v>1000</v>
      </c>
      <c r="I11" s="13">
        <v>1000</v>
      </c>
      <c r="J11" s="13">
        <v>1000</v>
      </c>
      <c r="K11" s="3">
        <v>1000</v>
      </c>
      <c r="L11" s="3">
        <v>1000</v>
      </c>
      <c r="M11" s="3">
        <v>1000</v>
      </c>
      <c r="N11" s="3">
        <f>SUM(B11:M11)</f>
        <v>17203.2</v>
      </c>
    </row>
    <row r="12" spans="1:14">
      <c r="A12" s="10" t="s">
        <v>43</v>
      </c>
      <c r="B12" s="13">
        <v>1000</v>
      </c>
      <c r="C12" s="13">
        <v>1000</v>
      </c>
      <c r="D12" s="13">
        <v>1000</v>
      </c>
      <c r="E12" s="13">
        <v>1000</v>
      </c>
      <c r="F12" s="14">
        <v>50</v>
      </c>
      <c r="G12" s="14">
        <v>50</v>
      </c>
      <c r="H12" s="14">
        <v>50</v>
      </c>
      <c r="I12" s="14">
        <v>50</v>
      </c>
      <c r="J12" s="14">
        <v>50</v>
      </c>
      <c r="K12" s="3">
        <v>50</v>
      </c>
      <c r="L12" s="3">
        <v>50</v>
      </c>
      <c r="M12" s="3">
        <v>50</v>
      </c>
      <c r="N12" s="3">
        <f>SUM(B12:M12)</f>
        <v>4400</v>
      </c>
    </row>
    <row r="13" spans="1:14">
      <c r="A13" s="11" t="s">
        <v>44</v>
      </c>
      <c r="B13" s="14">
        <v>50</v>
      </c>
      <c r="C13" s="14">
        <v>50</v>
      </c>
      <c r="D13" s="14">
        <v>50</v>
      </c>
      <c r="E13" s="14">
        <v>50</v>
      </c>
      <c r="F13" s="13">
        <v>100</v>
      </c>
      <c r="G13" s="13"/>
      <c r="H13" s="13">
        <v>100</v>
      </c>
      <c r="I13" s="13"/>
      <c r="J13" s="13">
        <v>100</v>
      </c>
      <c r="K13" s="3"/>
      <c r="L13" s="3">
        <v>100</v>
      </c>
      <c r="M13" s="3"/>
      <c r="N13" s="3">
        <f>SUM(B13:M13)</f>
        <v>600</v>
      </c>
    </row>
    <row r="14" spans="1:14">
      <c r="A14" s="10" t="s">
        <v>45</v>
      </c>
      <c r="B14" s="13">
        <v>100</v>
      </c>
      <c r="C14" s="13"/>
      <c r="D14" s="13">
        <v>100</v>
      </c>
      <c r="E14" s="13"/>
      <c r="F14" s="14">
        <v>150</v>
      </c>
      <c r="G14" s="14">
        <v>150</v>
      </c>
      <c r="H14" s="14">
        <v>150</v>
      </c>
      <c r="I14" s="14">
        <v>150</v>
      </c>
      <c r="J14" s="14">
        <v>150</v>
      </c>
      <c r="K14" s="14">
        <v>150</v>
      </c>
      <c r="L14" s="14">
        <v>150</v>
      </c>
      <c r="M14" s="14">
        <v>150</v>
      </c>
      <c r="N14" s="3">
        <f>SUM(B14:M14)</f>
        <v>1400</v>
      </c>
    </row>
    <row r="15" spans="1:14">
      <c r="A15" s="11" t="s">
        <v>46</v>
      </c>
      <c r="B15" s="14">
        <v>150</v>
      </c>
      <c r="C15" s="14">
        <v>150</v>
      </c>
      <c r="D15" s="14">
        <v>150</v>
      </c>
      <c r="E15" s="14">
        <v>150</v>
      </c>
      <c r="F15" s="13">
        <v>300</v>
      </c>
      <c r="G15" s="13">
        <v>300</v>
      </c>
      <c r="H15" s="13">
        <v>300</v>
      </c>
      <c r="I15" s="13">
        <v>300</v>
      </c>
      <c r="J15" s="13">
        <v>300</v>
      </c>
      <c r="K15" s="3">
        <v>300</v>
      </c>
      <c r="L15" s="3">
        <v>300</v>
      </c>
      <c r="M15" s="3">
        <v>300</v>
      </c>
      <c r="N15" s="3">
        <f>SUM(B15:M15)</f>
        <v>3000</v>
      </c>
    </row>
    <row r="16" spans="1:14">
      <c r="A16" s="10" t="s">
        <v>47</v>
      </c>
      <c r="B16" s="13">
        <v>300</v>
      </c>
      <c r="C16" s="13">
        <v>300</v>
      </c>
      <c r="D16" s="13">
        <v>300</v>
      </c>
      <c r="E16" s="13">
        <v>300</v>
      </c>
      <c r="F16" s="17">
        <f>SUM(F10:F15)</f>
        <v>4100</v>
      </c>
      <c r="G16" s="17">
        <f>SUM(G10:G15)</f>
        <v>4000</v>
      </c>
      <c r="H16" s="17">
        <f>SUM(H10:H15)</f>
        <v>4100</v>
      </c>
      <c r="I16" s="17">
        <f>SUM(I10:I15)</f>
        <v>4000</v>
      </c>
      <c r="J16" s="17">
        <f>SUM(J10:J15)</f>
        <v>4100</v>
      </c>
      <c r="K16" s="4">
        <f>SUM(K10:K15)</f>
        <v>3203.2</v>
      </c>
      <c r="L16" s="4">
        <f>SUM(L10:L15)</f>
        <v>3303.2</v>
      </c>
      <c r="M16" s="4">
        <f>SUM(M10:M15)</f>
        <v>3203.2</v>
      </c>
      <c r="N16" s="4">
        <f>SUM(B16:M16)</f>
        <v>31209.600000000002</v>
      </c>
    </row>
    <row r="17" spans="1:14">
      <c r="A17" s="12" t="s">
        <v>92</v>
      </c>
      <c r="B17" s="17">
        <f>B11+B12+B13+B14+B15+B16</f>
        <v>3303.2</v>
      </c>
      <c r="C17" s="17">
        <f>SUM(C11:C16)</f>
        <v>4000</v>
      </c>
      <c r="D17" s="17">
        <f>SUM(D11:D16)</f>
        <v>4100</v>
      </c>
      <c r="E17" s="17">
        <f>SUM(E11:E16)</f>
        <v>4000</v>
      </c>
      <c r="F17" s="10"/>
      <c r="G17" s="10"/>
      <c r="H17" s="10"/>
      <c r="I17" s="10"/>
      <c r="J17" s="10"/>
      <c r="K17" s="3"/>
      <c r="L17" s="3"/>
      <c r="M17" s="3"/>
      <c r="N17" s="3"/>
    </row>
    <row r="18" spans="1:14">
      <c r="A18" s="10"/>
      <c r="B18" s="10"/>
      <c r="C18" s="10"/>
      <c r="D18" s="10"/>
      <c r="E18" s="10"/>
      <c r="F18" s="14">
        <f>F8-F16</f>
        <v>1300</v>
      </c>
      <c r="G18" s="14">
        <f>G8-G16</f>
        <v>1200</v>
      </c>
      <c r="H18" s="14">
        <f>H8-H16</f>
        <v>600</v>
      </c>
      <c r="I18" s="14">
        <f>I8-I16</f>
        <v>1000</v>
      </c>
      <c r="J18" s="14">
        <f>J8-J16</f>
        <v>900</v>
      </c>
      <c r="K18" s="3">
        <f>K8-K16</f>
        <v>-3.1999999999998181</v>
      </c>
      <c r="L18" s="3">
        <f>L8-L16</f>
        <v>-103.19999999999982</v>
      </c>
      <c r="M18" s="3">
        <f>M8-M16</f>
        <v>1496.8000000000002</v>
      </c>
      <c r="N18" s="3">
        <f>N8-N16</f>
        <v>15290.399999999998</v>
      </c>
    </row>
    <row r="19" spans="1:14">
      <c r="A19" s="11" t="s">
        <v>93</v>
      </c>
      <c r="B19" s="14">
        <f>B8-B17</f>
        <v>-1303.1999999999998</v>
      </c>
      <c r="C19" s="14">
        <f>C8-C17</f>
        <v>-1900</v>
      </c>
      <c r="D19" s="14">
        <f>D8-D17</f>
        <v>-2400</v>
      </c>
      <c r="E19" s="14">
        <f>E8-E17</f>
        <v>300</v>
      </c>
      <c r="F19" s="13"/>
      <c r="G19" s="13"/>
      <c r="H19" s="13"/>
      <c r="I19" s="13"/>
      <c r="J19" s="13"/>
      <c r="K19" s="3"/>
      <c r="L19" s="3"/>
      <c r="M19" s="3"/>
      <c r="N19" s="3"/>
    </row>
    <row r="20" spans="1:14">
      <c r="A20" s="10"/>
      <c r="B20" s="13"/>
      <c r="C20" s="13"/>
      <c r="D20" s="13"/>
      <c r="E20" s="13"/>
      <c r="F20" s="17"/>
      <c r="G20" s="17"/>
      <c r="H20" s="17"/>
      <c r="I20" s="17"/>
      <c r="J20" s="17"/>
      <c r="K20" s="2"/>
      <c r="L20" s="2"/>
      <c r="M20" s="4"/>
      <c r="N20" s="4"/>
    </row>
    <row r="21" spans="1:14">
      <c r="A21" s="11"/>
      <c r="B21" s="17"/>
      <c r="C21" s="17"/>
      <c r="D21" s="17"/>
      <c r="E21" s="17"/>
      <c r="F21" s="15"/>
      <c r="G21" s="15"/>
      <c r="H21" s="15"/>
      <c r="I21" s="15"/>
      <c r="J21" s="15"/>
    </row>
    <row r="22" spans="1:14">
      <c r="A22" s="10"/>
      <c r="B22" s="15"/>
      <c r="C22" s="15"/>
      <c r="D22" s="15"/>
      <c r="E22" s="15"/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DBB0-3F5F-4AB9-BE93-EAF4F2B8E416}">
  <dimension ref="A1:N29"/>
  <sheetViews>
    <sheetView workbookViewId="0"/>
  </sheetViews>
  <sheetFormatPr defaultRowHeight="15"/>
  <cols>
    <col min="1" max="1" width="25.5703125" customWidth="1"/>
    <col min="2" max="4" width="10.7109375" bestFit="1" customWidth="1"/>
    <col min="5" max="5" width="13.28515625" customWidth="1"/>
    <col min="6" max="6" width="12.5703125" customWidth="1"/>
    <col min="7" max="7" width="19.5703125" customWidth="1"/>
    <col min="8" max="13" width="10.7109375" bestFit="1" customWidth="1"/>
    <col min="14" max="14" width="11.42578125" customWidth="1"/>
  </cols>
  <sheetData>
    <row r="1" spans="1:14">
      <c r="A1" s="9"/>
      <c r="B1" s="10"/>
      <c r="C1" s="10"/>
      <c r="D1" s="9" t="s">
        <v>94</v>
      </c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/>
      <c r="B2" s="12" t="s">
        <v>14</v>
      </c>
      <c r="C2" s="12" t="s">
        <v>15</v>
      </c>
      <c r="D2" s="12" t="s">
        <v>16</v>
      </c>
      <c r="E2" s="12" t="s">
        <v>17</v>
      </c>
      <c r="F2" s="12" t="s">
        <v>18</v>
      </c>
      <c r="G2" s="12" t="s">
        <v>19</v>
      </c>
      <c r="H2" s="12" t="s">
        <v>20</v>
      </c>
      <c r="I2" s="12" t="s">
        <v>21</v>
      </c>
      <c r="J2" s="12" t="s">
        <v>22</v>
      </c>
      <c r="K2" s="12" t="s">
        <v>23</v>
      </c>
      <c r="L2" s="12" t="s">
        <v>24</v>
      </c>
      <c r="M2" s="12" t="s">
        <v>25</v>
      </c>
      <c r="N2" s="20" t="s">
        <v>26</v>
      </c>
    </row>
    <row r="3" spans="1:14">
      <c r="A3" s="11" t="s">
        <v>86</v>
      </c>
      <c r="B3" s="12"/>
      <c r="C3" s="12"/>
      <c r="D3" s="12"/>
      <c r="E3" s="12"/>
      <c r="F3" s="12"/>
      <c r="G3" s="12"/>
      <c r="H3" s="12"/>
      <c r="I3" s="12"/>
      <c r="J3" s="12"/>
      <c r="K3" s="13"/>
      <c r="L3" s="13"/>
      <c r="M3" s="13"/>
      <c r="N3" s="10"/>
    </row>
    <row r="4" spans="1:14">
      <c r="A4" s="11" t="s">
        <v>87</v>
      </c>
      <c r="B4" s="14">
        <v>4500</v>
      </c>
      <c r="C4" s="14">
        <v>4050</v>
      </c>
      <c r="D4" s="14">
        <v>4500</v>
      </c>
      <c r="E4" s="14">
        <v>2700</v>
      </c>
      <c r="F4" s="14">
        <v>4500</v>
      </c>
      <c r="G4" s="14">
        <v>4050</v>
      </c>
      <c r="H4" s="14">
        <v>4050</v>
      </c>
      <c r="I4" s="14">
        <v>4500</v>
      </c>
      <c r="J4" s="14">
        <v>4500</v>
      </c>
      <c r="K4" s="14">
        <v>3600</v>
      </c>
      <c r="L4" s="14">
        <v>3600</v>
      </c>
      <c r="M4" s="14">
        <v>4500</v>
      </c>
      <c r="N4" s="18">
        <f>SUM(B4:M4)</f>
        <v>49050</v>
      </c>
    </row>
    <row r="5" spans="1:14">
      <c r="A5" s="10" t="s">
        <v>88</v>
      </c>
      <c r="B5" s="13">
        <v>1400</v>
      </c>
      <c r="C5" s="13">
        <v>1000</v>
      </c>
      <c r="D5" s="13">
        <v>1200</v>
      </c>
      <c r="E5" s="13">
        <v>1000</v>
      </c>
      <c r="F5" s="13">
        <v>1200</v>
      </c>
      <c r="G5" s="13">
        <v>1200</v>
      </c>
      <c r="H5" s="13">
        <v>1400</v>
      </c>
      <c r="I5" s="13">
        <v>1400</v>
      </c>
      <c r="J5" s="13">
        <f>Q43*$R34</f>
        <v>0</v>
      </c>
      <c r="K5" s="13">
        <f>Q44*$R34</f>
        <v>0</v>
      </c>
      <c r="L5" s="13">
        <f>AB34*$R34</f>
        <v>0</v>
      </c>
      <c r="M5" s="13">
        <v>1000</v>
      </c>
      <c r="N5" s="18">
        <f t="shared" ref="N5:N7" si="0">SUM(B5:M5)</f>
        <v>10800</v>
      </c>
    </row>
    <row r="6" spans="1:14">
      <c r="A6" s="11" t="s">
        <v>89</v>
      </c>
      <c r="B6" s="14">
        <v>500</v>
      </c>
      <c r="C6" s="14">
        <v>300</v>
      </c>
      <c r="D6" s="14">
        <v>200</v>
      </c>
      <c r="E6" s="14">
        <v>200</v>
      </c>
      <c r="F6" s="14">
        <v>200</v>
      </c>
      <c r="G6" s="14">
        <v>300</v>
      </c>
      <c r="H6" s="14">
        <v>400</v>
      </c>
      <c r="I6" s="14">
        <v>400</v>
      </c>
      <c r="J6" s="14">
        <v>400</v>
      </c>
      <c r="K6" s="14">
        <f>Q57*$R48</f>
        <v>0</v>
      </c>
      <c r="L6" s="14">
        <f>Q58*$R48</f>
        <v>0</v>
      </c>
      <c r="M6" s="14">
        <v>500</v>
      </c>
      <c r="N6" s="18">
        <f t="shared" si="0"/>
        <v>3400</v>
      </c>
    </row>
    <row r="7" spans="1:14">
      <c r="A7" s="15" t="s">
        <v>90</v>
      </c>
      <c r="B7" s="16">
        <f>B4+B5+B6</f>
        <v>6400</v>
      </c>
      <c r="C7" s="16">
        <f>C4+C5+C6</f>
        <v>5350</v>
      </c>
      <c r="D7" s="16">
        <f>D4+D5+D6</f>
        <v>5900</v>
      </c>
      <c r="E7" s="16">
        <f>E4+E5+E6</f>
        <v>3900</v>
      </c>
      <c r="F7" s="16">
        <f>F4+F5+F6</f>
        <v>5900</v>
      </c>
      <c r="G7" s="16">
        <f>G4+G5+G6</f>
        <v>5550</v>
      </c>
      <c r="H7" s="16">
        <f>H4+H5+H6</f>
        <v>5850</v>
      </c>
      <c r="I7" s="16">
        <f>I4+I5+I6</f>
        <v>6300</v>
      </c>
      <c r="J7" s="16">
        <f>J4+J5+J6</f>
        <v>4900</v>
      </c>
      <c r="K7" s="16">
        <f>K4+K5+K6</f>
        <v>3600</v>
      </c>
      <c r="L7" s="16">
        <f>L4+L5+L6</f>
        <v>3600</v>
      </c>
      <c r="M7" s="16">
        <f>M4+M5+M6</f>
        <v>6000</v>
      </c>
      <c r="N7" s="21">
        <f t="shared" si="0"/>
        <v>63250</v>
      </c>
    </row>
    <row r="8" spans="1:14">
      <c r="A8" s="11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8"/>
    </row>
    <row r="9" spans="1:14">
      <c r="A9" s="15" t="s">
        <v>91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9"/>
    </row>
    <row r="10" spans="1:14">
      <c r="A10" s="11" t="s">
        <v>41</v>
      </c>
      <c r="B10" s="14">
        <v>2500</v>
      </c>
      <c r="C10" s="14">
        <v>2500</v>
      </c>
      <c r="D10" s="14">
        <v>2500</v>
      </c>
      <c r="E10" s="14">
        <v>2500</v>
      </c>
      <c r="F10" s="14">
        <v>2500</v>
      </c>
      <c r="G10" s="14">
        <v>2500</v>
      </c>
      <c r="H10" s="14">
        <v>2500</v>
      </c>
      <c r="I10" s="14">
        <v>2500</v>
      </c>
      <c r="J10" s="14">
        <v>2500</v>
      </c>
      <c r="K10" s="14">
        <v>2500</v>
      </c>
      <c r="L10" s="14">
        <v>2500</v>
      </c>
      <c r="M10" s="14">
        <v>2500</v>
      </c>
      <c r="N10" s="18">
        <f>SUM(B10:M10)</f>
        <v>30000</v>
      </c>
    </row>
    <row r="11" spans="1:14">
      <c r="A11" s="10" t="s">
        <v>43</v>
      </c>
      <c r="B11" s="13">
        <v>1000</v>
      </c>
      <c r="C11" s="13">
        <v>1000</v>
      </c>
      <c r="D11" s="13">
        <v>1000</v>
      </c>
      <c r="E11" s="13">
        <v>1000</v>
      </c>
      <c r="F11" s="13">
        <v>1000</v>
      </c>
      <c r="G11" s="13">
        <v>1000</v>
      </c>
      <c r="H11" s="13">
        <v>1000</v>
      </c>
      <c r="I11" s="13">
        <v>1000</v>
      </c>
      <c r="J11" s="13">
        <v>1000</v>
      </c>
      <c r="K11" s="13">
        <v>1000</v>
      </c>
      <c r="L11" s="13">
        <v>1000</v>
      </c>
      <c r="M11" s="13">
        <v>1000</v>
      </c>
      <c r="N11" s="18">
        <f t="shared" ref="N11:N16" si="1">SUM(B11:M11)</f>
        <v>12000</v>
      </c>
    </row>
    <row r="12" spans="1:14">
      <c r="A12" s="11" t="s">
        <v>44</v>
      </c>
      <c r="B12" s="14">
        <v>50</v>
      </c>
      <c r="C12" s="14">
        <v>50</v>
      </c>
      <c r="D12" s="14">
        <v>50</v>
      </c>
      <c r="E12" s="14">
        <v>50</v>
      </c>
      <c r="F12" s="14">
        <v>50</v>
      </c>
      <c r="G12" s="14">
        <v>50</v>
      </c>
      <c r="H12" s="14">
        <v>50</v>
      </c>
      <c r="I12" s="14">
        <v>50</v>
      </c>
      <c r="J12" s="14">
        <v>50</v>
      </c>
      <c r="K12" s="14">
        <v>50</v>
      </c>
      <c r="L12" s="14">
        <v>50</v>
      </c>
      <c r="M12" s="14">
        <v>50</v>
      </c>
      <c r="N12" s="18">
        <f t="shared" si="1"/>
        <v>600</v>
      </c>
    </row>
    <row r="13" spans="1:14">
      <c r="A13" s="10" t="s">
        <v>45</v>
      </c>
      <c r="B13" s="13">
        <v>100</v>
      </c>
      <c r="C13" s="13"/>
      <c r="D13" s="13">
        <v>100</v>
      </c>
      <c r="E13" s="13"/>
      <c r="F13" s="13">
        <v>100</v>
      </c>
      <c r="G13" s="13"/>
      <c r="H13" s="13">
        <v>100</v>
      </c>
      <c r="I13" s="13"/>
      <c r="J13" s="13">
        <v>100</v>
      </c>
      <c r="K13" s="13"/>
      <c r="L13" s="13">
        <v>100</v>
      </c>
      <c r="M13" s="13"/>
      <c r="N13" s="18">
        <f t="shared" si="1"/>
        <v>600</v>
      </c>
    </row>
    <row r="14" spans="1:14">
      <c r="A14" s="11" t="s">
        <v>46</v>
      </c>
      <c r="B14" s="14">
        <v>200</v>
      </c>
      <c r="C14" s="14">
        <v>200</v>
      </c>
      <c r="D14" s="14">
        <v>200</v>
      </c>
      <c r="E14" s="14">
        <v>200</v>
      </c>
      <c r="F14" s="14">
        <v>200</v>
      </c>
      <c r="G14" s="14">
        <v>200</v>
      </c>
      <c r="H14" s="14">
        <v>200</v>
      </c>
      <c r="I14" s="14">
        <v>160</v>
      </c>
      <c r="J14" s="14">
        <v>50</v>
      </c>
      <c r="K14" s="14">
        <v>50</v>
      </c>
      <c r="L14" s="14">
        <v>50</v>
      </c>
      <c r="M14" s="14">
        <v>300</v>
      </c>
      <c r="N14" s="18">
        <f t="shared" si="1"/>
        <v>2010</v>
      </c>
    </row>
    <row r="15" spans="1:14">
      <c r="A15" s="10" t="s">
        <v>47</v>
      </c>
      <c r="B15" s="13">
        <v>300</v>
      </c>
      <c r="C15" s="13">
        <v>300</v>
      </c>
      <c r="D15" s="13">
        <v>300</v>
      </c>
      <c r="E15" s="13">
        <v>300</v>
      </c>
      <c r="F15" s="13">
        <v>300</v>
      </c>
      <c r="G15" s="13">
        <v>300</v>
      </c>
      <c r="H15" s="13">
        <v>300</v>
      </c>
      <c r="I15" s="13">
        <v>300</v>
      </c>
      <c r="J15" s="13">
        <v>300</v>
      </c>
      <c r="K15" s="13">
        <v>300</v>
      </c>
      <c r="L15" s="13">
        <v>300</v>
      </c>
      <c r="M15" s="13">
        <v>300</v>
      </c>
      <c r="N15" s="18">
        <f t="shared" si="1"/>
        <v>3600</v>
      </c>
    </row>
    <row r="16" spans="1:14">
      <c r="A16" s="12" t="s">
        <v>92</v>
      </c>
      <c r="B16" s="17">
        <f>B10+B11+B12+B13+B14+B15</f>
        <v>4150</v>
      </c>
      <c r="C16" s="17">
        <f>SUM(C10:C15)</f>
        <v>4050</v>
      </c>
      <c r="D16" s="17">
        <f>SUM(D10:D15)</f>
        <v>4150</v>
      </c>
      <c r="E16" s="17">
        <f>SUM(E10:E15)</f>
        <v>4050</v>
      </c>
      <c r="F16" s="17">
        <f>SUM(F10:F15)</f>
        <v>4150</v>
      </c>
      <c r="G16" s="17">
        <f>SUM(G10:G15)</f>
        <v>4050</v>
      </c>
      <c r="H16" s="17">
        <f>SUM(H10:H15)</f>
        <v>4150</v>
      </c>
      <c r="I16" s="17">
        <f>SUM(I10:I15)</f>
        <v>4010</v>
      </c>
      <c r="J16" s="17">
        <f>SUM(J10:J15)</f>
        <v>4000</v>
      </c>
      <c r="K16" s="17">
        <f>SUM(K10:K15)</f>
        <v>3900</v>
      </c>
      <c r="L16" s="17">
        <f>SUM(L10:L15)</f>
        <v>4000</v>
      </c>
      <c r="M16" s="17">
        <f>SUM(M10:M15)</f>
        <v>4150</v>
      </c>
      <c r="N16" s="18">
        <f t="shared" si="1"/>
        <v>48810</v>
      </c>
    </row>
    <row r="17" spans="1:14">
      <c r="A17" s="10" t="s">
        <v>93</v>
      </c>
      <c r="B17" s="13">
        <f>B7-B16</f>
        <v>2250</v>
      </c>
      <c r="C17" s="13">
        <f>C7-C16</f>
        <v>1300</v>
      </c>
      <c r="D17" s="13">
        <f>D7-D16</f>
        <v>1750</v>
      </c>
      <c r="E17" s="13">
        <f>E7-E16</f>
        <v>-150</v>
      </c>
      <c r="F17" s="13">
        <f>F7-F16</f>
        <v>1750</v>
      </c>
      <c r="G17" s="13">
        <f>G7-G16</f>
        <v>1500</v>
      </c>
      <c r="H17" s="13">
        <f>H7-H16</f>
        <v>1700</v>
      </c>
      <c r="I17" s="13">
        <f>I7-I16</f>
        <v>2290</v>
      </c>
      <c r="J17" s="13">
        <f>J7-J16</f>
        <v>900</v>
      </c>
      <c r="K17" s="13">
        <f>K7-K16</f>
        <v>-300</v>
      </c>
      <c r="L17" s="13">
        <f>L7-L16</f>
        <v>-400</v>
      </c>
      <c r="M17" s="13">
        <f>M7-M16</f>
        <v>1850</v>
      </c>
      <c r="N17" s="18">
        <f>N7-N16</f>
        <v>14440</v>
      </c>
    </row>
    <row r="18" spans="1:14">
      <c r="A18" s="1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8"/>
    </row>
    <row r="19" spans="1:14">
      <c r="A19" s="10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9"/>
    </row>
    <row r="20" spans="1:14">
      <c r="A20" s="1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21"/>
    </row>
    <row r="21" spans="1:14">
      <c r="A21" s="10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</row>
    <row r="22" spans="1:14">
      <c r="K22" s="11"/>
      <c r="L22" s="11"/>
      <c r="M22" s="11"/>
      <c r="N22" s="18"/>
    </row>
    <row r="23" spans="1:14">
      <c r="K23" s="10"/>
      <c r="L23" s="10"/>
      <c r="M23" s="10"/>
      <c r="N23" s="19"/>
    </row>
    <row r="24" spans="1:14">
      <c r="K24" s="11"/>
      <c r="L24" s="11"/>
      <c r="M24" s="11"/>
      <c r="N24" s="18"/>
    </row>
    <row r="25" spans="1:14">
      <c r="K25" s="10"/>
      <c r="L25" s="10"/>
      <c r="M25" s="10"/>
      <c r="N25" s="19"/>
    </row>
    <row r="26" spans="1:14">
      <c r="K26" s="11"/>
      <c r="L26" s="11"/>
      <c r="M26" s="11"/>
      <c r="N26" s="11"/>
    </row>
    <row r="27" spans="1:14">
      <c r="K27" s="10"/>
      <c r="L27" s="10"/>
      <c r="M27" s="10"/>
      <c r="N27" s="10"/>
    </row>
    <row r="28" spans="1:14">
      <c r="K28" s="11"/>
      <c r="L28" s="11"/>
      <c r="M28" s="11"/>
      <c r="N28" s="11"/>
    </row>
    <row r="29" spans="1:14">
      <c r="K29" s="10"/>
      <c r="L29" s="10"/>
      <c r="M29" s="10"/>
      <c r="N29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022E-647B-4291-97EC-86178063A1C7}">
  <dimension ref="A1:R28"/>
  <sheetViews>
    <sheetView workbookViewId="0"/>
  </sheetViews>
  <sheetFormatPr defaultRowHeight="15"/>
  <cols>
    <col min="1" max="1" width="16.85546875" customWidth="1"/>
    <col min="2" max="2" width="12" customWidth="1"/>
    <col min="3" max="3" width="11.5703125" customWidth="1"/>
    <col min="4" max="4" width="10.7109375" bestFit="1" customWidth="1"/>
    <col min="5" max="5" width="12.7109375" customWidth="1"/>
    <col min="6" max="6" width="13.85546875" customWidth="1"/>
    <col min="7" max="7" width="13.140625" customWidth="1"/>
    <col min="8" max="8" width="12.42578125" customWidth="1"/>
    <col min="9" max="9" width="13.140625" customWidth="1"/>
    <col min="10" max="10" width="11.7109375" bestFit="1" customWidth="1"/>
    <col min="11" max="11" width="10.42578125" customWidth="1"/>
    <col min="12" max="12" width="13" customWidth="1"/>
    <col min="13" max="13" width="11.28515625" customWidth="1"/>
    <col min="14" max="14" width="12.42578125" customWidth="1"/>
  </cols>
  <sheetData>
    <row r="1" spans="1:18">
      <c r="A1" s="9"/>
      <c r="B1" s="10"/>
      <c r="C1" s="10"/>
      <c r="D1" s="9" t="s">
        <v>95</v>
      </c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8">
      <c r="A2" s="11"/>
      <c r="B2" s="12" t="s">
        <v>14</v>
      </c>
      <c r="C2" s="12" t="s">
        <v>15</v>
      </c>
      <c r="D2" s="12" t="s">
        <v>16</v>
      </c>
      <c r="E2" s="12" t="s">
        <v>17</v>
      </c>
      <c r="F2" s="12" t="s">
        <v>18</v>
      </c>
      <c r="G2" s="12" t="s">
        <v>19</v>
      </c>
      <c r="H2" s="12" t="s">
        <v>20</v>
      </c>
      <c r="I2" s="12" t="s">
        <v>21</v>
      </c>
      <c r="J2" s="12" t="s">
        <v>22</v>
      </c>
      <c r="K2" s="12" t="s">
        <v>23</v>
      </c>
      <c r="L2" s="12" t="s">
        <v>24</v>
      </c>
      <c r="M2" s="12" t="s">
        <v>25</v>
      </c>
      <c r="N2" s="20" t="s">
        <v>26</v>
      </c>
    </row>
    <row r="3" spans="1:18">
      <c r="A3" s="10" t="s">
        <v>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0"/>
    </row>
    <row r="4" spans="1:18">
      <c r="A4" s="11" t="s">
        <v>87</v>
      </c>
      <c r="B4" s="14">
        <v>6000</v>
      </c>
      <c r="C4" s="14">
        <v>5000</v>
      </c>
      <c r="D4" s="14">
        <v>4500</v>
      </c>
      <c r="E4" s="14">
        <v>6000</v>
      </c>
      <c r="F4" s="14">
        <v>7500</v>
      </c>
      <c r="G4" s="14">
        <v>7500</v>
      </c>
      <c r="H4" s="14">
        <v>9000</v>
      </c>
      <c r="I4" s="14">
        <v>9500</v>
      </c>
      <c r="J4" s="14">
        <v>9000</v>
      </c>
      <c r="K4" s="14">
        <v>9000</v>
      </c>
      <c r="L4" s="14">
        <v>10000</v>
      </c>
      <c r="M4" s="14">
        <v>10000</v>
      </c>
      <c r="N4" s="18">
        <f>SUM(B4:M4)</f>
        <v>93000</v>
      </c>
    </row>
    <row r="5" spans="1:18">
      <c r="A5" s="10" t="s">
        <v>96</v>
      </c>
      <c r="B5" s="13">
        <v>2500</v>
      </c>
      <c r="C5" s="13">
        <v>2750</v>
      </c>
      <c r="D5" s="13">
        <v>2500</v>
      </c>
      <c r="E5" s="13">
        <v>3250</v>
      </c>
      <c r="F5" s="13">
        <v>3000</v>
      </c>
      <c r="G5" s="13">
        <v>2500</v>
      </c>
      <c r="H5" s="13">
        <v>3250</v>
      </c>
      <c r="I5" s="13">
        <v>3250</v>
      </c>
      <c r="J5" s="13">
        <v>2500</v>
      </c>
      <c r="K5" s="13">
        <f>Q43*$R33</f>
        <v>0</v>
      </c>
      <c r="L5" s="13">
        <f>AB33*$R33</f>
        <v>0</v>
      </c>
      <c r="M5" s="13">
        <v>3750</v>
      </c>
      <c r="N5" s="18">
        <f t="shared" ref="N5:N7" si="0">SUM(B5:M5)</f>
        <v>29250</v>
      </c>
    </row>
    <row r="6" spans="1:18">
      <c r="A6" s="11" t="s">
        <v>89</v>
      </c>
      <c r="B6" s="14">
        <v>1500</v>
      </c>
      <c r="C6" s="14">
        <v>1800</v>
      </c>
      <c r="D6" s="14">
        <v>1500</v>
      </c>
      <c r="E6" s="14">
        <v>1500</v>
      </c>
      <c r="F6" s="14">
        <v>1500</v>
      </c>
      <c r="G6" s="14">
        <v>1500</v>
      </c>
      <c r="H6" s="14">
        <v>1500</v>
      </c>
      <c r="I6" s="14">
        <v>1500</v>
      </c>
      <c r="J6" s="14">
        <f>Q55*$R47</f>
        <v>0</v>
      </c>
      <c r="K6" s="14">
        <v>750</v>
      </c>
      <c r="L6" s="14">
        <v>750</v>
      </c>
      <c r="M6" s="14">
        <v>1800</v>
      </c>
      <c r="N6" s="18">
        <f t="shared" si="0"/>
        <v>15600</v>
      </c>
    </row>
    <row r="7" spans="1:18">
      <c r="A7" s="10" t="s">
        <v>97</v>
      </c>
      <c r="B7" s="16">
        <f>B4+B5+B6</f>
        <v>10000</v>
      </c>
      <c r="C7" s="16">
        <f>C4+C5+C6</f>
        <v>9550</v>
      </c>
      <c r="D7" s="16">
        <f>D4+D5+D6</f>
        <v>8500</v>
      </c>
      <c r="E7" s="16">
        <f>E4+E5+E6</f>
        <v>10750</v>
      </c>
      <c r="F7" s="16">
        <f>F4+F5+F6</f>
        <v>12000</v>
      </c>
      <c r="G7" s="16">
        <f>G4+G5+G6</f>
        <v>11500</v>
      </c>
      <c r="H7" s="16">
        <f>H4+H5+H6</f>
        <v>13750</v>
      </c>
      <c r="I7" s="16">
        <f>I4+I5+I6</f>
        <v>14250</v>
      </c>
      <c r="J7" s="16">
        <f>J4+J5+J6</f>
        <v>11500</v>
      </c>
      <c r="K7" s="16">
        <f>K4+K5+K6</f>
        <v>9750</v>
      </c>
      <c r="L7" s="16">
        <f>L4+L5+L6</f>
        <v>10750</v>
      </c>
      <c r="M7" s="16">
        <f>M4+M5+M6</f>
        <v>15550</v>
      </c>
      <c r="N7" s="21">
        <f t="shared" si="0"/>
        <v>137850</v>
      </c>
    </row>
    <row r="8" spans="1:18">
      <c r="A8" s="15" t="s">
        <v>91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9"/>
    </row>
    <row r="9" spans="1:18">
      <c r="A9" s="11" t="s">
        <v>41</v>
      </c>
      <c r="B9" s="14">
        <v>2500</v>
      </c>
      <c r="C9" s="14">
        <v>2500</v>
      </c>
      <c r="D9" s="14">
        <v>2500</v>
      </c>
      <c r="E9" s="14">
        <v>2500</v>
      </c>
      <c r="F9" s="14">
        <v>2500</v>
      </c>
      <c r="G9" s="14">
        <v>2500</v>
      </c>
      <c r="H9" s="14">
        <v>2500</v>
      </c>
      <c r="I9" s="14">
        <v>2500</v>
      </c>
      <c r="J9" s="14">
        <v>2500</v>
      </c>
      <c r="K9" s="14">
        <v>2500</v>
      </c>
      <c r="L9" s="14">
        <v>2500</v>
      </c>
      <c r="M9" s="14">
        <v>2500</v>
      </c>
      <c r="N9" s="18">
        <f>SUM(B9:M9)</f>
        <v>30000</v>
      </c>
    </row>
    <row r="10" spans="1:18">
      <c r="A10" s="10" t="s">
        <v>43</v>
      </c>
      <c r="B10" s="13">
        <v>1000</v>
      </c>
      <c r="C10" s="13">
        <v>1000</v>
      </c>
      <c r="D10" s="13">
        <v>1000</v>
      </c>
      <c r="E10" s="13">
        <v>1000</v>
      </c>
      <c r="F10" s="13">
        <v>1000</v>
      </c>
      <c r="G10" s="13">
        <v>1000</v>
      </c>
      <c r="H10" s="13">
        <v>1000</v>
      </c>
      <c r="I10" s="13">
        <v>1000</v>
      </c>
      <c r="J10" s="13">
        <v>1000</v>
      </c>
      <c r="K10" s="13">
        <v>1000</v>
      </c>
      <c r="L10" s="13">
        <v>1000</v>
      </c>
      <c r="M10" s="13">
        <v>1000</v>
      </c>
      <c r="N10" s="18">
        <f t="shared" ref="N10:N15" si="1">SUM(B10:M10)</f>
        <v>12000</v>
      </c>
    </row>
    <row r="11" spans="1:18">
      <c r="A11" s="11" t="s">
        <v>44</v>
      </c>
      <c r="B11" s="14">
        <v>50</v>
      </c>
      <c r="C11" s="14">
        <v>50</v>
      </c>
      <c r="D11" s="14">
        <v>50</v>
      </c>
      <c r="E11" s="14">
        <v>50</v>
      </c>
      <c r="F11" s="14">
        <v>50</v>
      </c>
      <c r="G11" s="14">
        <v>50</v>
      </c>
      <c r="H11" s="14">
        <v>50</v>
      </c>
      <c r="I11" s="14">
        <v>50</v>
      </c>
      <c r="J11" s="14">
        <v>50</v>
      </c>
      <c r="K11" s="14">
        <v>50</v>
      </c>
      <c r="L11" s="14">
        <v>50</v>
      </c>
      <c r="M11" s="14">
        <v>50</v>
      </c>
      <c r="N11" s="18">
        <f t="shared" si="1"/>
        <v>600</v>
      </c>
    </row>
    <row r="12" spans="1:18">
      <c r="A12" s="10" t="s">
        <v>45</v>
      </c>
      <c r="B12" s="13">
        <v>100</v>
      </c>
      <c r="C12" s="13"/>
      <c r="D12" s="13">
        <v>100</v>
      </c>
      <c r="E12" s="13"/>
      <c r="F12" s="13">
        <v>100</v>
      </c>
      <c r="G12" s="13"/>
      <c r="H12" s="13">
        <v>100</v>
      </c>
      <c r="I12" s="13"/>
      <c r="J12" s="13">
        <v>1000</v>
      </c>
      <c r="K12" s="13"/>
      <c r="L12" s="13">
        <v>100</v>
      </c>
      <c r="M12" s="13"/>
      <c r="N12" s="18">
        <f t="shared" si="1"/>
        <v>1500</v>
      </c>
    </row>
    <row r="13" spans="1:18">
      <c r="A13" s="11" t="s">
        <v>46</v>
      </c>
      <c r="B13" s="14">
        <v>200</v>
      </c>
      <c r="C13" s="14">
        <v>200</v>
      </c>
      <c r="D13" s="14">
        <v>200</v>
      </c>
      <c r="E13" s="14">
        <v>200</v>
      </c>
      <c r="F13" s="14">
        <v>200</v>
      </c>
      <c r="G13" s="14">
        <v>200</v>
      </c>
      <c r="H13" s="14">
        <v>200</v>
      </c>
      <c r="I13" s="14">
        <v>160</v>
      </c>
      <c r="J13" s="14">
        <v>50</v>
      </c>
      <c r="K13" s="14">
        <v>50</v>
      </c>
      <c r="L13" s="14">
        <v>50</v>
      </c>
      <c r="M13" s="14">
        <v>300</v>
      </c>
      <c r="N13" s="18">
        <f t="shared" si="1"/>
        <v>2010</v>
      </c>
    </row>
    <row r="14" spans="1:18">
      <c r="A14" s="10" t="s">
        <v>47</v>
      </c>
      <c r="B14" s="13">
        <v>300</v>
      </c>
      <c r="C14" s="13">
        <v>300</v>
      </c>
      <c r="D14" s="13">
        <v>300</v>
      </c>
      <c r="E14" s="13">
        <v>300</v>
      </c>
      <c r="F14" s="13">
        <v>300</v>
      </c>
      <c r="G14" s="13">
        <v>300</v>
      </c>
      <c r="H14" s="13">
        <v>300</v>
      </c>
      <c r="I14" s="13">
        <v>300</v>
      </c>
      <c r="J14" s="13">
        <v>300</v>
      </c>
      <c r="K14" s="13">
        <v>300</v>
      </c>
      <c r="L14" s="13">
        <v>300</v>
      </c>
      <c r="M14" s="13">
        <v>300</v>
      </c>
      <c r="N14" s="18">
        <f t="shared" si="1"/>
        <v>3600</v>
      </c>
    </row>
    <row r="15" spans="1:18">
      <c r="A15" s="11" t="s">
        <v>98</v>
      </c>
      <c r="B15" s="17">
        <f>B9+B10+B11+B12+B13+B14</f>
        <v>4150</v>
      </c>
      <c r="C15" s="17">
        <f>SUM(C9:C14)</f>
        <v>4050</v>
      </c>
      <c r="D15" s="17">
        <f>SUM(D9:D14)</f>
        <v>4150</v>
      </c>
      <c r="E15" s="17">
        <f>SUM(E9:E14)</f>
        <v>4050</v>
      </c>
      <c r="F15" s="17">
        <f>SUM(F9:F14)</f>
        <v>4150</v>
      </c>
      <c r="G15" s="17">
        <f>SUM(G9:G14)</f>
        <v>4050</v>
      </c>
      <c r="H15" s="17">
        <f>SUM(H9:H14)</f>
        <v>4150</v>
      </c>
      <c r="I15" s="17">
        <f>SUM(I9:I14)</f>
        <v>4010</v>
      </c>
      <c r="J15" s="17">
        <f>SUM(J9:J14)</f>
        <v>4900</v>
      </c>
      <c r="K15" s="17">
        <f>SUM(K9:K14)</f>
        <v>3900</v>
      </c>
      <c r="L15" s="17">
        <f>SUM(L9:L14)</f>
        <v>4000</v>
      </c>
      <c r="M15" s="17">
        <f>SUM(M9:M14)</f>
        <v>4150</v>
      </c>
      <c r="N15" s="21">
        <f t="shared" si="1"/>
        <v>49710</v>
      </c>
    </row>
    <row r="16" spans="1:18">
      <c r="A16" s="15" t="s">
        <v>93</v>
      </c>
      <c r="B16" s="16">
        <f>B7-B15</f>
        <v>5850</v>
      </c>
      <c r="C16" s="16">
        <f>C7-C15</f>
        <v>5500</v>
      </c>
      <c r="D16" s="16">
        <f>D7-D15</f>
        <v>4350</v>
      </c>
      <c r="E16" s="16">
        <f>E7-E15</f>
        <v>6700</v>
      </c>
      <c r="F16" s="16">
        <f>F7-F15</f>
        <v>7850</v>
      </c>
      <c r="G16" s="16">
        <f>G7-G15</f>
        <v>7450</v>
      </c>
      <c r="H16" s="16">
        <f>H7-H15</f>
        <v>9600</v>
      </c>
      <c r="I16" s="16">
        <f>I7-I15</f>
        <v>10240</v>
      </c>
      <c r="J16" s="16">
        <f>J7-J15</f>
        <v>6600</v>
      </c>
      <c r="K16" s="16">
        <f>K7-K15</f>
        <v>5850</v>
      </c>
      <c r="L16" s="16">
        <f>L7-L15</f>
        <v>6750</v>
      </c>
      <c r="M16" s="16">
        <f>M7-M15</f>
        <v>11400</v>
      </c>
      <c r="N16" s="21">
        <f>N7-N15</f>
        <v>88140</v>
      </c>
      <c r="O16" s="2"/>
      <c r="P16" s="2"/>
      <c r="Q16" s="2"/>
      <c r="R16" s="2"/>
    </row>
    <row r="17" spans="1:18">
      <c r="A17" s="11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21"/>
      <c r="O17" s="2"/>
      <c r="P17" s="2"/>
      <c r="Q17" s="2"/>
      <c r="R17" s="2"/>
    </row>
    <row r="18" spans="1:18">
      <c r="A18" s="10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2"/>
      <c r="O18" s="2"/>
      <c r="P18" s="2"/>
      <c r="Q18" s="2"/>
      <c r="R18" s="2"/>
    </row>
    <row r="19" spans="1:18">
      <c r="A19" s="11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21"/>
    </row>
    <row r="20" spans="1:18">
      <c r="K20" s="15"/>
      <c r="L20" s="15"/>
      <c r="M20" s="15"/>
      <c r="N20" s="22"/>
    </row>
    <row r="21" spans="1:18">
      <c r="K21" s="11"/>
      <c r="L21" s="11"/>
      <c r="M21" s="11"/>
      <c r="N21" s="18"/>
    </row>
    <row r="22" spans="1:18">
      <c r="K22" s="10"/>
      <c r="L22" s="10"/>
      <c r="M22" s="10"/>
      <c r="N22" s="19"/>
    </row>
    <row r="23" spans="1:18">
      <c r="K23" s="11"/>
      <c r="L23" s="11"/>
      <c r="M23" s="11"/>
      <c r="N23" s="18"/>
    </row>
    <row r="24" spans="1:18">
      <c r="K24" s="10"/>
      <c r="L24" s="10"/>
      <c r="M24" s="10"/>
      <c r="N24" s="19"/>
    </row>
    <row r="25" spans="1:18">
      <c r="K25" s="11"/>
      <c r="L25" s="11"/>
      <c r="M25" s="11"/>
      <c r="N25" s="11"/>
    </row>
    <row r="26" spans="1:18">
      <c r="K26" s="10"/>
      <c r="L26" s="10"/>
      <c r="M26" s="10"/>
      <c r="N26" s="10"/>
    </row>
    <row r="27" spans="1:18">
      <c r="K27" s="11"/>
      <c r="L27" s="11"/>
      <c r="M27" s="11"/>
      <c r="N27" s="11"/>
    </row>
    <row r="28" spans="1:18">
      <c r="K28" s="10"/>
      <c r="L28" s="10"/>
      <c r="M28" s="10"/>
      <c r="N28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5A3E-F181-42F8-93F8-8DE2262F605D}">
  <dimension ref="A1:E34"/>
  <sheetViews>
    <sheetView workbookViewId="0">
      <selection activeCell="G6" sqref="G6"/>
    </sheetView>
  </sheetViews>
  <sheetFormatPr defaultRowHeight="15"/>
  <cols>
    <col min="1" max="1" width="27.85546875" customWidth="1"/>
    <col min="2" max="2" width="16.42578125" customWidth="1"/>
    <col min="3" max="3" width="15.140625" customWidth="1"/>
    <col min="4" max="4" width="19.140625" customWidth="1"/>
  </cols>
  <sheetData>
    <row r="1" spans="1:4" ht="18">
      <c r="A1" s="36" t="s">
        <v>99</v>
      </c>
      <c r="B1" s="37"/>
      <c r="C1" s="37"/>
      <c r="D1" s="38"/>
    </row>
    <row r="2" spans="1:4" ht="33">
      <c r="A2" s="23" t="s">
        <v>100</v>
      </c>
      <c r="B2" s="23" t="s">
        <v>101</v>
      </c>
      <c r="C2" s="23" t="s">
        <v>102</v>
      </c>
      <c r="D2" s="23" t="s">
        <v>103</v>
      </c>
    </row>
    <row r="3" spans="1:4" ht="16.5">
      <c r="A3" s="24" t="s">
        <v>104</v>
      </c>
      <c r="B3" s="25"/>
      <c r="C3" s="25"/>
      <c r="D3" s="25"/>
    </row>
    <row r="4" spans="1:4" ht="33">
      <c r="A4" s="26"/>
      <c r="B4" s="26" t="s">
        <v>105</v>
      </c>
      <c r="C4" s="26"/>
      <c r="D4" s="26"/>
    </row>
    <row r="5" spans="1:4" ht="16.5">
      <c r="A5" s="25"/>
      <c r="B5" s="25"/>
      <c r="C5" s="25" t="s">
        <v>106</v>
      </c>
      <c r="D5" s="27">
        <v>300</v>
      </c>
    </row>
    <row r="6" spans="1:4" ht="16.5">
      <c r="A6" s="28"/>
      <c r="B6" s="26"/>
      <c r="C6" s="26" t="s">
        <v>107</v>
      </c>
      <c r="D6" s="30">
        <v>986</v>
      </c>
    </row>
    <row r="7" spans="1:4" ht="16.5">
      <c r="A7" s="28"/>
      <c r="B7" s="26"/>
      <c r="C7" s="26" t="s">
        <v>108</v>
      </c>
      <c r="D7" s="30">
        <v>1000</v>
      </c>
    </row>
    <row r="8" spans="1:4" ht="16.5">
      <c r="A8" s="28"/>
      <c r="B8" s="26"/>
      <c r="C8" s="26" t="s">
        <v>109</v>
      </c>
      <c r="D8" s="30">
        <v>100</v>
      </c>
    </row>
    <row r="9" spans="1:4" ht="16.5">
      <c r="A9" s="28" t="s">
        <v>110</v>
      </c>
      <c r="B9" s="25"/>
      <c r="C9" s="25"/>
      <c r="D9" s="31">
        <f>SUM(D5:D8)</f>
        <v>2386</v>
      </c>
    </row>
    <row r="10" spans="1:4">
      <c r="A10" s="25"/>
      <c r="B10" s="25"/>
      <c r="C10" s="25"/>
      <c r="D10" s="27"/>
    </row>
    <row r="11" spans="1:4" ht="33">
      <c r="A11" s="26"/>
      <c r="B11" s="26" t="s">
        <v>111</v>
      </c>
      <c r="C11" s="26"/>
      <c r="D11" s="26"/>
    </row>
    <row r="12" spans="1:4" ht="33">
      <c r="A12" s="25"/>
      <c r="B12" s="25"/>
      <c r="C12" s="25" t="s">
        <v>112</v>
      </c>
      <c r="D12" s="25">
        <v>1300</v>
      </c>
    </row>
    <row r="13" spans="1:4" ht="33">
      <c r="A13" s="25"/>
      <c r="B13" s="25"/>
      <c r="C13" s="25" t="s">
        <v>113</v>
      </c>
      <c r="D13" s="25">
        <v>3000</v>
      </c>
    </row>
    <row r="14" spans="1:4" ht="16.5">
      <c r="A14" s="25"/>
      <c r="B14" s="25"/>
      <c r="C14" s="25" t="s">
        <v>114</v>
      </c>
      <c r="D14" s="25">
        <v>5000</v>
      </c>
    </row>
    <row r="15" spans="1:4" ht="33">
      <c r="A15" s="25"/>
      <c r="B15" s="25"/>
      <c r="C15" s="25" t="s">
        <v>115</v>
      </c>
      <c r="D15" s="25">
        <v>500</v>
      </c>
    </row>
    <row r="16" spans="1:4" ht="33">
      <c r="A16" s="25"/>
      <c r="B16" s="25"/>
      <c r="C16" s="25" t="s">
        <v>116</v>
      </c>
      <c r="D16" s="25">
        <v>5000</v>
      </c>
    </row>
    <row r="17" spans="1:5" ht="16.5">
      <c r="A17" s="28" t="s">
        <v>117</v>
      </c>
      <c r="B17" s="26"/>
      <c r="C17" s="26"/>
      <c r="D17" s="28">
        <f>SUM(D12:D16)</f>
        <v>14800</v>
      </c>
    </row>
    <row r="18" spans="1:5">
      <c r="A18" s="25"/>
      <c r="B18" s="25"/>
      <c r="C18" s="25"/>
      <c r="D18" s="25"/>
    </row>
    <row r="19" spans="1:5" ht="16.5">
      <c r="A19" s="28" t="s">
        <v>118</v>
      </c>
      <c r="B19" s="26"/>
      <c r="C19" s="26"/>
      <c r="D19" s="29">
        <f>D17+D9</f>
        <v>17186</v>
      </c>
    </row>
    <row r="20" spans="1:5">
      <c r="A20" s="25"/>
      <c r="B20" s="25"/>
      <c r="C20" s="25"/>
      <c r="D20" s="25"/>
    </row>
    <row r="21" spans="1:5" ht="16.5">
      <c r="A21" s="28" t="s">
        <v>119</v>
      </c>
      <c r="B21" s="26"/>
      <c r="C21" s="26"/>
      <c r="D21" s="26"/>
    </row>
    <row r="22" spans="1:5" ht="16.5">
      <c r="A22" s="25"/>
      <c r="B22" s="25" t="s">
        <v>120</v>
      </c>
      <c r="C22" s="25"/>
      <c r="D22" s="25"/>
    </row>
    <row r="23" spans="1:5" ht="33">
      <c r="A23" s="24"/>
      <c r="B23" s="25"/>
      <c r="C23" s="26" t="s">
        <v>121</v>
      </c>
      <c r="D23" s="19">
        <v>2185.52</v>
      </c>
    </row>
    <row r="24" spans="1:5" ht="33">
      <c r="A24" s="24"/>
      <c r="B24" s="25" t="s">
        <v>122</v>
      </c>
      <c r="C24" s="26"/>
      <c r="D24" s="33"/>
    </row>
    <row r="25" spans="1:5" ht="33">
      <c r="A25" s="24"/>
      <c r="B25" s="25"/>
      <c r="C25" s="26" t="s">
        <v>123</v>
      </c>
      <c r="D25" s="33">
        <v>15000</v>
      </c>
    </row>
    <row r="26" spans="1:5" ht="16.5">
      <c r="A26" s="24" t="s">
        <v>124</v>
      </c>
      <c r="B26" s="26"/>
      <c r="C26" s="25"/>
      <c r="D26" s="31">
        <f>SUM(D23:D25)</f>
        <v>17185.52</v>
      </c>
    </row>
    <row r="27" spans="1:5" ht="16.5">
      <c r="B27" s="26" t="s">
        <v>125</v>
      </c>
      <c r="C27" s="25"/>
      <c r="D27" s="30"/>
    </row>
    <row r="28" spans="1:5">
      <c r="A28" s="26"/>
      <c r="B28" s="26"/>
      <c r="C28" s="26"/>
      <c r="D28" s="31"/>
      <c r="E28" t="s">
        <v>59</v>
      </c>
    </row>
    <row r="29" spans="1:5" ht="16.5">
      <c r="A29" s="24" t="s">
        <v>126</v>
      </c>
      <c r="B29" s="25"/>
      <c r="C29" s="25" t="s">
        <v>127</v>
      </c>
      <c r="D29" s="26">
        <v>0</v>
      </c>
      <c r="E29" t="s">
        <v>128</v>
      </c>
    </row>
    <row r="30" spans="1:5" ht="33">
      <c r="A30" s="26"/>
      <c r="B30" s="26"/>
      <c r="C30" s="26" t="s">
        <v>129</v>
      </c>
      <c r="D30" s="31">
        <v>0</v>
      </c>
      <c r="E30" t="s">
        <v>130</v>
      </c>
    </row>
    <row r="31" spans="1:5" ht="16.5">
      <c r="A31" s="24" t="s">
        <v>131</v>
      </c>
      <c r="B31" s="25"/>
      <c r="C31" s="25"/>
      <c r="D31" s="32">
        <v>0</v>
      </c>
    </row>
    <row r="32" spans="1:5">
      <c r="A32" s="32"/>
      <c r="B32" s="32"/>
      <c r="C32" s="26"/>
      <c r="E32" t="s">
        <v>132</v>
      </c>
    </row>
    <row r="33" spans="3:3">
      <c r="C33" s="25"/>
    </row>
    <row r="34" spans="3:3">
      <c r="C34" s="32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2025-11-05T17:23:35Z</dcterms:created>
  <dcterms:modified xsi:type="dcterms:W3CDTF">2025-11-26T18:03:57Z</dcterms:modified>
  <cp:category/>
  <cp:contentStatus/>
</cp:coreProperties>
</file>